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VB\VB\Beteiligungen\Übersichten_der_Beteiligungen\251022_mit Atzert\"/>
    </mc:Choice>
  </mc:AlternateContent>
  <xr:revisionPtr revIDLastSave="0" documentId="13_ncr:1_{470820EA-780F-4AAA-B4D3-4549111C8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_11" sheetId="2" r:id="rId1"/>
  </sheets>
  <definedNames>
    <definedName name="_xlnm.Print_Area" localSheetId="0">'2025_11'!$A$1:$W$43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2" l="1"/>
  <c r="I40" i="2"/>
  <c r="I22" i="2"/>
  <c r="R42" i="2"/>
  <c r="I42" i="2"/>
  <c r="R41" i="2"/>
  <c r="I41" i="2"/>
  <c r="R40" i="2"/>
  <c r="R39" i="2"/>
  <c r="I39" i="2"/>
  <c r="R38" i="2"/>
  <c r="I38" i="2"/>
  <c r="I37" i="2"/>
  <c r="R34" i="2"/>
  <c r="I34" i="2"/>
  <c r="I32" i="2"/>
  <c r="I31" i="2"/>
  <c r="I30" i="2"/>
  <c r="I29" i="2"/>
  <c r="I21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5" i="2"/>
  <c r="I5" i="2" s="1"/>
  <c r="H4" i="2"/>
  <c r="I4" i="2" s="1"/>
  <c r="I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doeringj</author>
    <author>wilms</author>
    <author>Köller, Celine</author>
    <author>Immel, Miriam</author>
    <author>Stadler, Steven</author>
  </authors>
  <commentList>
    <comment ref="F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doeringj:</t>
        </r>
        <r>
          <rPr>
            <sz val="8"/>
            <color indexed="81"/>
            <rFont val="Tahoma"/>
            <family val="2"/>
          </rPr>
          <t xml:space="preserve">
Herr Gaedke seit 21.05.2015 GF
</t>
        </r>
        <r>
          <rPr>
            <b/>
            <sz val="8"/>
            <color indexed="81"/>
            <rFont val="Tahoma"/>
            <family val="2"/>
          </rPr>
          <t>Wilm:</t>
        </r>
        <r>
          <rPr>
            <sz val="8"/>
            <color indexed="81"/>
            <rFont val="Tahoma"/>
            <family val="2"/>
          </rPr>
          <t xml:space="preserve">
Herr Weidling seit 01.08.2016 kein GF mehr</t>
        </r>
      </text>
    </comment>
    <comment ref="S13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wilms:</t>
        </r>
        <r>
          <rPr>
            <sz val="8"/>
            <color indexed="81"/>
            <rFont val="Tahoma"/>
            <family val="2"/>
          </rPr>
          <t xml:space="preserve">
Beteiligungsquote 100 % (per 29.07.2016)
</t>
        </r>
      </text>
    </comment>
    <comment ref="A15" authorId="2" shapeId="0" xr:uid="{00000000-0006-0000-0100-000004000000}">
      <text>
        <r>
          <rPr>
            <b/>
            <sz val="9"/>
            <color indexed="81"/>
            <rFont val="Segoe UI"/>
            <family val="2"/>
          </rPr>
          <t>Köller, Celine:</t>
        </r>
        <r>
          <rPr>
            <sz val="9"/>
            <color indexed="81"/>
            <rFont val="Segoe UI"/>
            <family val="2"/>
          </rPr>
          <t xml:space="preserve">
verschmolzen mit Eintragung des Handelsregisters zum 02.08.2021</t>
        </r>
      </text>
    </comment>
    <comment ref="S20" authorId="3" shapeId="0" xr:uid="{00000000-0006-0000-0100-000006000000}">
      <text>
        <r>
          <rPr>
            <b/>
            <sz val="8"/>
            <color indexed="81"/>
            <rFont val="Tahoma"/>
            <family val="2"/>
          </rPr>
          <t>Immel, Miriam:</t>
        </r>
        <r>
          <rPr>
            <sz val="8"/>
            <color indexed="81"/>
            <rFont val="Tahoma"/>
            <family val="2"/>
          </rPr>
          <t xml:space="preserve">
seit 30.11.2011
zuvor 99 % degewo AG,
1 % Althea
</t>
        </r>
        <r>
          <rPr>
            <b/>
            <sz val="8"/>
            <color indexed="81"/>
            <rFont val="Tahoma"/>
            <family val="2"/>
          </rPr>
          <t>Wilm:</t>
        </r>
        <r>
          <rPr>
            <sz val="8"/>
            <color indexed="81"/>
            <rFont val="Tahoma"/>
            <family val="2"/>
          </rPr>
          <t xml:space="preserve">
Verschmelzung der degewo 2. WVG rückwirkend zum 31.12.2017 auf die degewo AG - degewo 4. WVG hat nun 100% Anteile an degewo AG</t>
        </r>
      </text>
    </comment>
    <comment ref="A34" authorId="1" shapeId="0" xr:uid="{00000000-0006-0000-0100-00000B000000}">
      <text>
        <r>
          <rPr>
            <b/>
            <sz val="8"/>
            <color indexed="81"/>
            <rFont val="Tahoma"/>
            <family val="2"/>
          </rPr>
          <t>wilms:</t>
        </r>
        <r>
          <rPr>
            <sz val="8"/>
            <color indexed="81"/>
            <rFont val="Tahoma"/>
            <family val="2"/>
          </rPr>
          <t xml:space="preserve">
zum 31.12.2016 zur degewo AG verschmolzen (Email von Frau Iven vom 10.01.2017)</t>
        </r>
      </text>
    </comment>
    <comment ref="S34" authorId="3" shapeId="0" xr:uid="{00000000-0006-0000-0100-00000C000000}">
      <text>
        <r>
          <rPr>
            <b/>
            <sz val="8"/>
            <color indexed="81"/>
            <rFont val="Tahoma"/>
            <family val="2"/>
          </rPr>
          <t>Immel, Miriam:</t>
        </r>
        <r>
          <rPr>
            <sz val="8"/>
            <color indexed="81"/>
            <rFont val="Tahoma"/>
            <family val="2"/>
          </rPr>
          <t xml:space="preserve">
Verschmilzt zum 31.12.2016 auf degewo AG.
seit 01.01.2015 hält degewo AG 99,98 %, 
der fremde Anteilseigner hat seine 0,19 % verkauft;
nach Verschmelzung auf degewo AG, wird der Bestand vermutlich auf degewo Nord ausgegliedert;
gem. Prot. V. 13.4.15 soll der Fonds zum 31.12.2015 auf degewo AG verschmelzen
</t>
        </r>
      </text>
    </comment>
    <comment ref="S38" authorId="4" shapeId="0" xr:uid="{00000000-0006-0000-0100-000022000000}">
      <text>
        <r>
          <rPr>
            <b/>
            <sz val="9"/>
            <color indexed="81"/>
            <rFont val="Segoe UI"/>
            <family val="2"/>
          </rPr>
          <t>Erd: Mail Frau Arndt 27.02.19</t>
        </r>
      </text>
    </comment>
    <comment ref="S39" authorId="2" shapeId="0" xr:uid="{00000000-0006-0000-0100-000027000000}">
      <text>
        <r>
          <rPr>
            <b/>
            <sz val="9"/>
            <color indexed="81"/>
            <rFont val="Segoe UI"/>
            <family val="2"/>
          </rPr>
          <t>Köller, Celine:</t>
        </r>
        <r>
          <rPr>
            <sz val="9"/>
            <color indexed="81"/>
            <rFont val="Segoe UI"/>
            <family val="2"/>
          </rPr>
          <t xml:space="preserve">
Mail von Frau Arendt, 04.01.2021</t>
        </r>
      </text>
    </comment>
  </commentList>
</comments>
</file>

<file path=xl/sharedStrings.xml><?xml version="1.0" encoding="utf-8"?>
<sst xmlns="http://schemas.openxmlformats.org/spreadsheetml/2006/main" count="504" uniqueCount="192">
  <si>
    <t>degewo AG</t>
  </si>
  <si>
    <t>degewo 3. Wohnungsverwaltungsgesellschaft mbH</t>
  </si>
  <si>
    <t>degewo 4. Wohnungsverwaltungsgesellschaft mbH</t>
  </si>
  <si>
    <t>degewo Technische Dienste GmbH</t>
  </si>
  <si>
    <t>MarzahnGegenbauer Service GmbH</t>
  </si>
  <si>
    <t>degewo-Hausbau GmbH</t>
  </si>
  <si>
    <t>degewo Treuhand GmbH</t>
  </si>
  <si>
    <t>Sophia Berlin GmbH</t>
  </si>
  <si>
    <t>-</t>
  </si>
  <si>
    <t>vollkonsolidiert</t>
  </si>
  <si>
    <t>beteiligt</t>
  </si>
  <si>
    <t>quotal konsolidiert</t>
  </si>
  <si>
    <t>Gesellschaften</t>
  </si>
  <si>
    <t>Gesellschaftsstruktur: Anteilseigner in %</t>
  </si>
  <si>
    <t>verbunden</t>
  </si>
  <si>
    <t>fremde Anteilseigener</t>
  </si>
  <si>
    <t>100 % Land Berlin</t>
  </si>
  <si>
    <t>diverse Gesellschaften</t>
  </si>
  <si>
    <t>Bilanzierung 
im Konzern</t>
  </si>
  <si>
    <t>diverse Fondszeichner</t>
  </si>
  <si>
    <t>50 % Stadt und Land</t>
  </si>
  <si>
    <t>degewo Forderungsmanagement GmbH</t>
  </si>
  <si>
    <t>Eigenkapital</t>
  </si>
  <si>
    <t>Jahres-ergebnis</t>
  </si>
  <si>
    <t>Abschluss-jahr</t>
  </si>
  <si>
    <t>Herr Bussler</t>
  </si>
  <si>
    <t>Herr Beck
Herr Wilhelm</t>
  </si>
  <si>
    <t>Potsdamer Str. 60
10785 Berlin</t>
  </si>
  <si>
    <t>Mehrower Allee 52
12687 Berlin</t>
  </si>
  <si>
    <t>Firmensitz</t>
  </si>
  <si>
    <t>x</t>
  </si>
  <si>
    <t>Fasanenstr. 85
Berlin 10623</t>
  </si>
  <si>
    <t>degewo 6. GmbH</t>
  </si>
  <si>
    <t>47,45 % GESOBAU
5,1 % GEDE Verwaltungs GmbH</t>
  </si>
  <si>
    <t>gewobe</t>
  </si>
  <si>
    <t>DEGEWO-Fonds 26 Grundstücks-KG Deutsche Gesellschaft zur Förderung des Wohnungsbaues, gemeinnützige Aktiengesellschaft &amp; Co.</t>
  </si>
  <si>
    <t>DEGEWO-Fonds II</t>
  </si>
  <si>
    <t>DEGEWO-Fonds 13</t>
  </si>
  <si>
    <t>Mandat</t>
  </si>
  <si>
    <t>x (Pachtbestand der gewobe)</t>
  </si>
  <si>
    <t xml:space="preserve">x </t>
  </si>
  <si>
    <t>Beteiligung im Konzern</t>
  </si>
  <si>
    <t>Anzahl 
Mitarbeiter</t>
  </si>
  <si>
    <t>Beteiligung 
im Konzern</t>
  </si>
  <si>
    <t>k. A.</t>
  </si>
  <si>
    <t>mittelbar 49,875 %</t>
  </si>
  <si>
    <t>mittelbar 49,87%</t>
  </si>
  <si>
    <t>GbR Fernheizung Gropiusstadt</t>
  </si>
  <si>
    <t>Geschäftsführung</t>
  </si>
  <si>
    <t>Mecklenburgische Str. 57
14197 Berlin</t>
  </si>
  <si>
    <t>Anzahl Wohneinheiten der Gesellschaft</t>
  </si>
  <si>
    <t>Anzahl Wohneinheiten nach Beteiligungsquote</t>
  </si>
  <si>
    <t xml:space="preserve">degewo 2. Wohnungsverwaltungsgesellschaft Beteiligungs- und Geschäftsführungs-GmbH  </t>
  </si>
  <si>
    <t>GGIL Geschäftsführungs-Gesellschaft für Immobilien-Leasing mbH</t>
  </si>
  <si>
    <t>Beschluss</t>
  </si>
  <si>
    <t>ü</t>
  </si>
  <si>
    <t>zur Information</t>
  </si>
  <si>
    <t>entfällt da Beendigung zum 31.12.2014</t>
  </si>
  <si>
    <t>Vortragender</t>
  </si>
  <si>
    <t>Herr Glaubitz</t>
  </si>
  <si>
    <t>Herr Enzesberger</t>
  </si>
  <si>
    <t>Frau Benkenstein</t>
  </si>
  <si>
    <t>Frau Herz</t>
  </si>
  <si>
    <t>Herr Richters</t>
  </si>
  <si>
    <t>(Frau Laschinski)</t>
  </si>
  <si>
    <t>Herr Maack</t>
  </si>
  <si>
    <t>Frau Margowski</t>
  </si>
  <si>
    <t>Herr Gaedke</t>
  </si>
  <si>
    <t>Herr Voß 
(Herr Nosinski)</t>
  </si>
  <si>
    <t>Frau Margowski / Frau Herz</t>
  </si>
  <si>
    <t>Herr Jursch / 
Herr Wilhelm</t>
  </si>
  <si>
    <t>Behandlung in Gesellschafter-vesammlung</t>
  </si>
  <si>
    <t>Buchungs-kreis</t>
  </si>
  <si>
    <t xml:space="preserve">5,1 % GEDE Verwaltungs GmbH
</t>
  </si>
  <si>
    <t>degewo 6. Wohnen Geschäftsführungs GmbH</t>
  </si>
  <si>
    <t>Frau Rosliwek-Hollering</t>
  </si>
  <si>
    <t>Herr Jursch</t>
  </si>
  <si>
    <t>Frau Lautenschläger</t>
  </si>
  <si>
    <t>Herr Jursch
Herr Wilkens</t>
  </si>
  <si>
    <t>degewo netzWerk GmbH</t>
  </si>
  <si>
    <t xml:space="preserve">Partner für Berlin Holding Gesellschaft für Hauptstadt-Marketing mbH </t>
  </si>
  <si>
    <t>Herr Beck</t>
  </si>
  <si>
    <t xml:space="preserve">GGIL Geschäftsführungs-Gesellschaft für 
Immobilien-Leasing mbH &amp; Co. Beteiligungs KG </t>
  </si>
  <si>
    <t>Mertensstraße 16 GmbH</t>
  </si>
  <si>
    <t xml:space="preserve">gewobe Wohnungswirtschaftliche Beteiligungsgesellschaft mbH </t>
  </si>
  <si>
    <r>
      <t xml:space="preserve">Herr Beck </t>
    </r>
    <r>
      <rPr>
        <b/>
        <sz val="10"/>
        <rFont val="Arial"/>
        <family val="2"/>
      </rPr>
      <t xml:space="preserve">
Herr Maack</t>
    </r>
  </si>
  <si>
    <t>extern</t>
  </si>
  <si>
    <t>Dircksenstr. 38
10178 Berlin</t>
  </si>
  <si>
    <r>
      <t xml:space="preserve">GEDE Gemeinsame Berliner Wohnen GmbH </t>
    </r>
    <r>
      <rPr>
        <vertAlign val="superscript"/>
        <sz val="10"/>
        <rFont val="Arial"/>
        <family val="2"/>
      </rPr>
      <t xml:space="preserve">1 </t>
    </r>
  </si>
  <si>
    <t>Verschmelzung der GEDE Gemeinsame Berliner Service GmbH rückwirkend zum 01.01.2016 auf GEDE Gemeinsame Berliner Wohnen GmbH</t>
  </si>
  <si>
    <t>degewo Gebäudeservice GmbH ²</t>
  </si>
  <si>
    <t>Verschmelzung der MarzahnGegenbauer Service GmbH rückwirkend zum 01.01.2017 auf die degewo Gebäudeservice GmbH</t>
  </si>
  <si>
    <t>Verschmelzung der GEDE Gemeinsame Berliner Service GmbH rückwirkend zum 01.01.2016 auf die GEDE Gemeinsame Berliner Wohnen GmbH</t>
  </si>
  <si>
    <t>degewo 6. Wohnen GmbH &amp; Co. KG</t>
  </si>
  <si>
    <t>GGIL GF GmbH</t>
  </si>
  <si>
    <t>degewo 2. Wohnungsverwaltungsgesellschaft Beteiligungs- und Geschäftsführungs-GmbH ³</t>
  </si>
  <si>
    <t>Verschmelzung der degewo 2. Wohnungsverwaltungsgesellschaft Beteiligungs- und Geschäftsführungs-GmbH  rückwirkend zum 31.12.2017 auf die degewo AG</t>
  </si>
  <si>
    <t xml:space="preserve">Admiralstraße 1-6 Grundstücks-GmbH &amp; Co. Hausbau KG </t>
  </si>
  <si>
    <t>Herr Seidel</t>
  </si>
  <si>
    <t>Herr Franzke</t>
  </si>
  <si>
    <t>Herr Wilhelm</t>
  </si>
  <si>
    <t>Paulsternstraße 31 Immobiliengesellschaft mbH</t>
  </si>
  <si>
    <t>Kurfürstendamm 199
10719 Berlin</t>
  </si>
  <si>
    <t>47,444 % WBM
5,112 % Aspera technics GmbH</t>
  </si>
  <si>
    <t>47,45 %  WBM
5,10 %  Aspera technics GmbH</t>
  </si>
  <si>
    <t>Wohnpark Müggelheimer Damm GmbH</t>
  </si>
  <si>
    <t>5,1 % MHMI Immobilien-Verwaltungen GmbH</t>
  </si>
  <si>
    <t>Fa. erloschen am 23.11.2020</t>
  </si>
  <si>
    <t>Klingbeil Stadtsanierung GmbH &amp; Co. Humboldthain KG</t>
  </si>
  <si>
    <t>Kleiststraße 3-6
10787 Berlin</t>
  </si>
  <si>
    <t>Projekt Sewanstraße 259 GmbH</t>
  </si>
  <si>
    <t>erloschen am 02.08.2021</t>
  </si>
  <si>
    <t>degewo Schweizer Viertel Grundstücks GmbH</t>
  </si>
  <si>
    <t>degewo LaBelleVille GmbH</t>
  </si>
  <si>
    <t>degewo Haackzeile GmbH</t>
  </si>
  <si>
    <t>5,1 % GEDE Immobilienverwaltungs- und Beteiligungsgesellschaft mbH</t>
  </si>
  <si>
    <t>degewo Eisenacher Straße GmbH</t>
  </si>
  <si>
    <t xml:space="preserve">HaReg. Nr. </t>
  </si>
  <si>
    <t>1217 B</t>
  </si>
  <si>
    <t>42979 B</t>
  </si>
  <si>
    <t>35230 B</t>
  </si>
  <si>
    <t> 48737 B</t>
  </si>
  <si>
    <t>27950 B</t>
  </si>
  <si>
    <t>45731 B</t>
  </si>
  <si>
    <t>125844 B</t>
  </si>
  <si>
    <t>213911 B</t>
  </si>
  <si>
    <t>172559 B</t>
  </si>
  <si>
    <t>73117 B</t>
  </si>
  <si>
    <t>182595 B</t>
  </si>
  <si>
    <t>182533 B </t>
  </si>
  <si>
    <t>173037 B</t>
  </si>
  <si>
    <t>44045 B</t>
  </si>
  <si>
    <t>65490 B</t>
  </si>
  <si>
    <t>29241 B</t>
  </si>
  <si>
    <t>29306 B</t>
  </si>
  <si>
    <t>175112 B</t>
  </si>
  <si>
    <t>183633 B</t>
  </si>
  <si>
    <t>107905 B</t>
  </si>
  <si>
    <t>Frau Degen
Frau Mizrahi</t>
  </si>
  <si>
    <t>Frau Mizrahi
Frau Degen</t>
  </si>
  <si>
    <t>111102 B</t>
  </si>
  <si>
    <t>153629 B</t>
  </si>
  <si>
    <t>69754 B</t>
  </si>
  <si>
    <t>65460 B</t>
  </si>
  <si>
    <t>125379 B</t>
  </si>
  <si>
    <t>154588 B</t>
  </si>
  <si>
    <t>H. Mehmet Gezer / MHMI, 
Stieffring 6, 13627 Berlin</t>
  </si>
  <si>
    <t>Björn Franke / Mazars GmbH &amp; Co.KG, 
Alt-Moabit 2, 10557 Berlin</t>
  </si>
  <si>
    <t>aluta Wärmetechnik GmbH</t>
  </si>
  <si>
    <t>54825 B</t>
  </si>
  <si>
    <t xml:space="preserve">degewo Gewerbeimmobilien GmbH                             </t>
  </si>
  <si>
    <t xml:space="preserve">degewo AG </t>
  </si>
  <si>
    <t xml:space="preserve">degewo Gebäudeservice GmbH </t>
  </si>
  <si>
    <t>Herr Gaedke
Herr Maack</t>
  </si>
  <si>
    <t>Großbeerenstr. 132, 
12277 Berlin</t>
  </si>
  <si>
    <t>degewo Köpenicker Wohnungsgesellschaft mbH</t>
  </si>
  <si>
    <t>degewo Marzahner Wohnungsgesellschaft mbH</t>
  </si>
  <si>
    <t>degewo City Wohnungsgesellschaft mbH</t>
  </si>
  <si>
    <t>degewo Süd Wohnungsgesellschaft mbH</t>
  </si>
  <si>
    <t>degewo Nord Wohnungsgesellschaft mbH</t>
  </si>
  <si>
    <t xml:space="preserve">GGIL Geschäftsführungs-Gesellschaft für Immobilien-Leasing mbH &amp; Co. Zweite Beteiligungs KG </t>
  </si>
  <si>
    <t>eingetragener Wert vor Rundung: 0,41152</t>
  </si>
  <si>
    <t>Dritte Kommastelle relevant!</t>
  </si>
  <si>
    <t xml:space="preserve">IBAN 
Aareal AA1 Miete
</t>
  </si>
  <si>
    <t>interne Hinweise / 
Bitte beachten Sie vereinzelt Spalten auszubleben wenn das Dokument hochgeladen wird</t>
  </si>
  <si>
    <t>DE67550104000000100539</t>
  </si>
  <si>
    <t>DE55550104000943463003</t>
  </si>
  <si>
    <t>DE07550104000943462994</t>
  </si>
  <si>
    <t>DE02550104000943462987</t>
  </si>
  <si>
    <t>DE60550104000943463010</t>
  </si>
  <si>
    <t>DE82550104000442913999</t>
  </si>
  <si>
    <t>DE19550104000122805530</t>
  </si>
  <si>
    <t>DE36550104000589682035</t>
  </si>
  <si>
    <t>DE28550104000081557864</t>
  </si>
  <si>
    <t>DE73550104000194167749</t>
  </si>
  <si>
    <t>DE48550104000000100687</t>
  </si>
  <si>
    <t>DE36550104000000100515</t>
  </si>
  <si>
    <t>DE09550104000066001249</t>
  </si>
  <si>
    <t>DE19550104000329680534</t>
  </si>
  <si>
    <t>DE97550104000242247889</t>
  </si>
  <si>
    <t>DE18550104000000100742</t>
  </si>
  <si>
    <t>DE31550104000589682028</t>
  </si>
  <si>
    <t>DE18550104000346215463</t>
  </si>
  <si>
    <t>DE13550104000346215456</t>
  </si>
  <si>
    <t>DE08550104000206172378</t>
  </si>
  <si>
    <t>DE46550104000485507056</t>
  </si>
  <si>
    <t>DE39550104000586489808</t>
  </si>
  <si>
    <t>DE64550104000758513911</t>
  </si>
  <si>
    <t>DE41550104000589682042</t>
  </si>
  <si>
    <t>DE44550104000084927453</t>
  </si>
  <si>
    <r>
      <t xml:space="preserve">BBT / Aspera (Anja Vehn | Assistentin Geschäftsführung,  Adresse: BBT GmbH / Aspera technics GmbH, Bernburger Straße 30/31, 10963 Berlin, 030 26006-440, anja.vehn@aspera-technics.net, GF Holger Rentel
</t>
    </r>
    <r>
      <rPr>
        <b/>
        <sz val="10"/>
        <color rgb="FFFF0000"/>
        <rFont val="Arial"/>
        <family val="2"/>
      </rPr>
      <t>Dritte Kommastelle relevant!</t>
    </r>
  </si>
  <si>
    <t>Herr Beck
Herr Atzert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</si>
</sst>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%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Wingdings"/>
      <charset val="2"/>
    </font>
    <font>
      <sz val="10"/>
      <color rgb="FF00B050"/>
      <name val="Arial"/>
      <family val="2"/>
    </font>
    <font>
      <vertAlign val="superscript"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0" fillId="5" borderId="1" xfId="0" quotePrefix="1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0" fillId="2" borderId="1" xfId="0" quotePrefix="1" applyNumberFormat="1" applyFill="1" applyBorder="1" applyAlignment="1">
      <alignment horizontal="center" vertical="center" wrapText="1"/>
    </xf>
    <xf numFmtId="3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164" fontId="0" fillId="3" borderId="1" xfId="0" quotePrefix="1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3" fontId="2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4" fontId="0" fillId="4" borderId="1" xfId="0" quotePrefix="1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quotePrefix="1" applyNumberFormat="1" applyAlignment="1">
      <alignment horizontal="center" vertical="center" wrapText="1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164" fontId="0" fillId="5" borderId="1" xfId="0" applyNumberFormat="1" applyFill="1" applyBorder="1" applyAlignment="1">
      <alignment horizontal="left" vertical="center" indent="2"/>
    </xf>
    <xf numFmtId="164" fontId="0" fillId="2" borderId="1" xfId="0" quotePrefix="1" applyNumberFormat="1" applyFill="1" applyBorder="1" applyAlignment="1">
      <alignment horizontal="left" vertical="center" indent="2"/>
    </xf>
    <xf numFmtId="164" fontId="0" fillId="2" borderId="1" xfId="0" applyNumberFormat="1" applyFill="1" applyBorder="1" applyAlignment="1">
      <alignment horizontal="left" vertical="center" indent="2"/>
    </xf>
    <xf numFmtId="164" fontId="0" fillId="3" borderId="1" xfId="0" quotePrefix="1" applyNumberFormat="1" applyFill="1" applyBorder="1" applyAlignment="1">
      <alignment horizontal="left" vertical="center" indent="2"/>
    </xf>
    <xf numFmtId="164" fontId="2" fillId="3" borderId="1" xfId="0" applyNumberFormat="1" applyFont="1" applyFill="1" applyBorder="1" applyAlignment="1">
      <alignment horizontal="left" vertical="center" wrapText="1" indent="2"/>
    </xf>
    <xf numFmtId="164" fontId="0" fillId="3" borderId="1" xfId="0" quotePrefix="1" applyNumberFormat="1" applyFill="1" applyBorder="1" applyAlignment="1">
      <alignment horizontal="left" vertical="center" wrapText="1" indent="2"/>
    </xf>
    <xf numFmtId="164" fontId="0" fillId="4" borderId="1" xfId="0" applyNumberFormat="1" applyFill="1" applyBorder="1" applyAlignment="1">
      <alignment horizontal="left" vertical="center" wrapText="1" indent="2"/>
    </xf>
    <xf numFmtId="0" fontId="0" fillId="0" borderId="0" xfId="0" applyAlignment="1">
      <alignment horizontal="left" indent="2"/>
    </xf>
    <xf numFmtId="164" fontId="0" fillId="0" borderId="0" xfId="0" applyNumberFormat="1" applyAlignment="1">
      <alignment horizontal="left" vertical="center" wrapText="1" indent="2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indent="1"/>
    </xf>
    <xf numFmtId="0" fontId="3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4" fontId="2" fillId="6" borderId="1" xfId="0" quotePrefix="1" applyNumberFormat="1" applyFont="1" applyFill="1" applyBorder="1" applyAlignment="1">
      <alignment horizontal="center" vertical="center" wrapText="1"/>
    </xf>
    <xf numFmtId="164" fontId="0" fillId="6" borderId="1" xfId="0" quotePrefix="1" applyNumberForma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165" fontId="0" fillId="6" borderId="1" xfId="1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left" vertical="center" indent="2"/>
    </xf>
    <xf numFmtId="0" fontId="1" fillId="0" borderId="0" xfId="0" applyFont="1" applyAlignment="1">
      <alignment horizontal="left" vertical="top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4" fontId="0" fillId="6" borderId="1" xfId="0" quotePrefix="1" applyNumberFormat="1" applyFill="1" applyBorder="1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6" borderId="0" xfId="0" applyFill="1"/>
    <xf numFmtId="164" fontId="2" fillId="6" borderId="1" xfId="0" applyNumberFormat="1" applyFont="1" applyFill="1" applyBorder="1" applyAlignment="1">
      <alignment horizontal="left" vertical="center" wrapText="1" indent="2"/>
    </xf>
    <xf numFmtId="165" fontId="2" fillId="2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6" borderId="0" xfId="0" applyFill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 wrapText="1" indent="2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6" borderId="1" xfId="0" quotePrefix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2" fontId="0" fillId="2" borderId="1" xfId="0" quotePrefix="1" applyNumberForma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1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00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1"/>
  <sheetViews>
    <sheetView tabSelected="1" topLeftCell="A26" zoomScale="85" zoomScaleNormal="85" zoomScaleSheetLayoutView="90" zoomScalePageLayoutView="60" workbookViewId="0">
      <selection activeCell="F35" sqref="F35"/>
    </sheetView>
  </sheetViews>
  <sheetFormatPr baseColWidth="10" defaultRowHeight="12.75" outlineLevelRow="2" outlineLevelCol="1" x14ac:dyDescent="0.2"/>
  <cols>
    <col min="1" max="1" width="53.7109375" style="1" customWidth="1"/>
    <col min="2" max="2" width="18.85546875" style="1" hidden="1" customWidth="1" outlineLevel="1"/>
    <col min="3" max="3" width="5.5703125" style="1" hidden="1" customWidth="1" outlineLevel="1"/>
    <col min="4" max="5" width="18.85546875" style="1" hidden="1" customWidth="1" outlineLevel="1"/>
    <col min="6" max="6" width="29.140625" style="1" customWidth="1" collapsed="1"/>
    <col min="7" max="7" width="27.28515625" style="1" customWidth="1"/>
    <col min="8" max="8" width="26.28515625" style="3" hidden="1" customWidth="1" outlineLevel="1"/>
    <col min="9" max="9" width="26.28515625" style="50" hidden="1" customWidth="1" outlineLevel="1"/>
    <col min="10" max="10" width="26.28515625" style="1" hidden="1" customWidth="1" outlineLevel="1"/>
    <col min="11" max="11" width="26.28515625" style="1" customWidth="1" outlineLevel="1"/>
    <col min="12" max="12" width="11.7109375" customWidth="1"/>
    <col min="13" max="13" width="27.7109375" customWidth="1"/>
    <col min="14" max="14" width="26.28515625" style="3" customWidth="1"/>
    <col min="15" max="17" width="26.28515625" style="3" hidden="1" customWidth="1" outlineLevel="1"/>
    <col min="18" max="18" width="26.28515625" style="35" hidden="1" customWidth="1" outlineLevel="1"/>
    <col min="19" max="19" width="13.42578125" style="2" customWidth="1" collapsed="1"/>
    <col min="20" max="22" width="13.42578125" style="2" customWidth="1"/>
    <col min="23" max="23" width="43.7109375" style="77" customWidth="1"/>
    <col min="24" max="24" width="40.28515625" style="110" customWidth="1"/>
  </cols>
  <sheetData>
    <row r="1" spans="1:25" ht="25.5" customHeight="1" x14ac:dyDescent="0.2">
      <c r="A1" s="131" t="s">
        <v>12</v>
      </c>
      <c r="B1" s="131" t="s">
        <v>38</v>
      </c>
      <c r="C1" s="133" t="s">
        <v>71</v>
      </c>
      <c r="D1" s="134"/>
      <c r="E1" s="137" t="s">
        <v>58</v>
      </c>
      <c r="F1" s="137" t="s">
        <v>48</v>
      </c>
      <c r="G1" s="137" t="s">
        <v>29</v>
      </c>
      <c r="H1" s="146" t="s">
        <v>50</v>
      </c>
      <c r="I1" s="148" t="s">
        <v>51</v>
      </c>
      <c r="J1" s="146" t="s">
        <v>42</v>
      </c>
      <c r="K1" s="146" t="s">
        <v>117</v>
      </c>
      <c r="L1" s="146" t="s">
        <v>72</v>
      </c>
      <c r="M1" s="129"/>
      <c r="N1" s="146" t="s">
        <v>18</v>
      </c>
      <c r="O1" s="31"/>
      <c r="P1" s="31"/>
      <c r="Q1" s="31"/>
      <c r="R1" s="146" t="s">
        <v>43</v>
      </c>
      <c r="S1" s="140" t="s">
        <v>13</v>
      </c>
      <c r="T1" s="141"/>
      <c r="U1" s="142"/>
      <c r="V1" s="142"/>
      <c r="W1" s="143"/>
    </row>
    <row r="2" spans="1:25" s="34" customFormat="1" ht="95.25" customHeight="1" x14ac:dyDescent="0.2">
      <c r="A2" s="132"/>
      <c r="B2" s="132"/>
      <c r="C2" s="135"/>
      <c r="D2" s="136"/>
      <c r="E2" s="138"/>
      <c r="F2" s="138"/>
      <c r="G2" s="138"/>
      <c r="H2" s="147"/>
      <c r="I2" s="149"/>
      <c r="J2" s="147"/>
      <c r="K2" s="151"/>
      <c r="L2" s="150"/>
      <c r="M2" s="130" t="s">
        <v>163</v>
      </c>
      <c r="N2" s="147"/>
      <c r="O2" s="32" t="s">
        <v>23</v>
      </c>
      <c r="P2" s="32" t="s">
        <v>22</v>
      </c>
      <c r="Q2" s="32" t="s">
        <v>24</v>
      </c>
      <c r="R2" s="147" t="s">
        <v>41</v>
      </c>
      <c r="S2" s="32" t="s">
        <v>0</v>
      </c>
      <c r="T2" s="32" t="s">
        <v>34</v>
      </c>
      <c r="U2" s="32" t="s">
        <v>32</v>
      </c>
      <c r="V2" s="32" t="s">
        <v>94</v>
      </c>
      <c r="W2" s="69" t="s">
        <v>15</v>
      </c>
      <c r="X2" s="111" t="s">
        <v>164</v>
      </c>
      <c r="Y2" s="33"/>
    </row>
    <row r="3" spans="1:25" ht="41.25" customHeight="1" x14ac:dyDescent="0.2">
      <c r="A3" s="4" t="s">
        <v>151</v>
      </c>
      <c r="B3" s="4" t="s">
        <v>30</v>
      </c>
      <c r="C3" s="55" t="s">
        <v>55</v>
      </c>
      <c r="D3" s="54" t="s">
        <v>56</v>
      </c>
      <c r="E3" s="4" t="s">
        <v>64</v>
      </c>
      <c r="F3" s="4" t="s">
        <v>191</v>
      </c>
      <c r="G3" s="4" t="s">
        <v>27</v>
      </c>
      <c r="H3" s="36">
        <v>911</v>
      </c>
      <c r="I3" s="47">
        <f>H3</f>
        <v>911</v>
      </c>
      <c r="J3" s="41">
        <v>479</v>
      </c>
      <c r="K3" s="41" t="s">
        <v>118</v>
      </c>
      <c r="L3" s="5">
        <v>1100</v>
      </c>
      <c r="M3" s="5" t="s">
        <v>165</v>
      </c>
      <c r="N3" s="5" t="s">
        <v>9</v>
      </c>
      <c r="O3" s="6">
        <v>62659</v>
      </c>
      <c r="P3" s="5"/>
      <c r="Q3" s="5">
        <v>2012</v>
      </c>
      <c r="R3" s="43">
        <v>1</v>
      </c>
      <c r="S3" s="7" t="s">
        <v>8</v>
      </c>
      <c r="T3" s="7" t="s">
        <v>8</v>
      </c>
      <c r="U3" s="7" t="s">
        <v>8</v>
      </c>
      <c r="V3" s="7" t="s">
        <v>8</v>
      </c>
      <c r="W3" s="70" t="s">
        <v>16</v>
      </c>
      <c r="X3" s="112"/>
      <c r="Y3" s="8"/>
    </row>
    <row r="4" spans="1:25" ht="41.25" customHeight="1" x14ac:dyDescent="0.2">
      <c r="A4" s="9" t="s">
        <v>155</v>
      </c>
      <c r="B4" s="9" t="s">
        <v>30</v>
      </c>
      <c r="C4" s="51" t="s">
        <v>55</v>
      </c>
      <c r="D4" s="9" t="s">
        <v>54</v>
      </c>
      <c r="E4" s="9" t="s">
        <v>59</v>
      </c>
      <c r="F4" s="9" t="s">
        <v>191</v>
      </c>
      <c r="G4" s="9" t="s">
        <v>27</v>
      </c>
      <c r="H4" s="40">
        <f>12484+119</f>
        <v>12603</v>
      </c>
      <c r="I4" s="40">
        <f>H4</f>
        <v>12603</v>
      </c>
      <c r="J4" s="42">
        <v>26</v>
      </c>
      <c r="K4" s="42" t="s">
        <v>119</v>
      </c>
      <c r="L4" s="10">
        <v>1300</v>
      </c>
      <c r="M4" s="10" t="s">
        <v>176</v>
      </c>
      <c r="N4" s="10" t="s">
        <v>9</v>
      </c>
      <c r="O4" s="11">
        <v>15203</v>
      </c>
      <c r="P4" s="11">
        <v>88360.5141</v>
      </c>
      <c r="Q4" s="10">
        <v>2012</v>
      </c>
      <c r="R4" s="44">
        <v>1</v>
      </c>
      <c r="S4" s="115">
        <v>100</v>
      </c>
      <c r="T4" s="12" t="s">
        <v>8</v>
      </c>
      <c r="U4" s="12" t="s">
        <v>8</v>
      </c>
      <c r="V4" s="12" t="s">
        <v>8</v>
      </c>
      <c r="W4" s="71" t="s">
        <v>8</v>
      </c>
      <c r="X4" s="112"/>
      <c r="Y4" s="8"/>
    </row>
    <row r="5" spans="1:25" ht="41.25" customHeight="1" x14ac:dyDescent="0.2">
      <c r="A5" s="9" t="s">
        <v>156</v>
      </c>
      <c r="B5" s="9" t="s">
        <v>30</v>
      </c>
      <c r="C5" s="51" t="s">
        <v>55</v>
      </c>
      <c r="D5" s="9" t="s">
        <v>54</v>
      </c>
      <c r="E5" s="9" t="s">
        <v>60</v>
      </c>
      <c r="F5" s="9" t="s">
        <v>191</v>
      </c>
      <c r="G5" s="9" t="s">
        <v>28</v>
      </c>
      <c r="H5" s="40">
        <f>17454+704</f>
        <v>18158</v>
      </c>
      <c r="I5" s="40">
        <f t="shared" ref="I5:I18" si="0">H5</f>
        <v>18158</v>
      </c>
      <c r="J5" s="42">
        <v>34</v>
      </c>
      <c r="K5" s="42" t="s">
        <v>120</v>
      </c>
      <c r="L5" s="10">
        <v>1400</v>
      </c>
      <c r="M5" s="10" t="s">
        <v>177</v>
      </c>
      <c r="N5" s="10" t="s">
        <v>9</v>
      </c>
      <c r="O5" s="11">
        <v>14637</v>
      </c>
      <c r="P5" s="11">
        <v>98101.100839999999</v>
      </c>
      <c r="Q5" s="10">
        <v>2012</v>
      </c>
      <c r="R5" s="44">
        <v>1</v>
      </c>
      <c r="S5" s="115">
        <v>100</v>
      </c>
      <c r="T5" s="12" t="s">
        <v>8</v>
      </c>
      <c r="U5" s="12" t="s">
        <v>8</v>
      </c>
      <c r="V5" s="12" t="s">
        <v>8</v>
      </c>
      <c r="W5" s="71" t="s">
        <v>8</v>
      </c>
      <c r="X5" s="112"/>
      <c r="Y5" s="8"/>
    </row>
    <row r="6" spans="1:25" ht="41.25" customHeight="1" x14ac:dyDescent="0.2">
      <c r="A6" s="9" t="s">
        <v>157</v>
      </c>
      <c r="B6" s="9" t="s">
        <v>30</v>
      </c>
      <c r="C6" s="51" t="s">
        <v>55</v>
      </c>
      <c r="D6" s="9" t="s">
        <v>54</v>
      </c>
      <c r="E6" s="9" t="s">
        <v>61</v>
      </c>
      <c r="F6" s="9" t="s">
        <v>191</v>
      </c>
      <c r="G6" s="9" t="s">
        <v>27</v>
      </c>
      <c r="H6" s="40">
        <v>8997</v>
      </c>
      <c r="I6" s="40">
        <f t="shared" si="0"/>
        <v>8997</v>
      </c>
      <c r="J6" s="42">
        <v>0</v>
      </c>
      <c r="K6" s="42" t="s">
        <v>140</v>
      </c>
      <c r="L6" s="10">
        <v>1150</v>
      </c>
      <c r="M6" s="10" t="s">
        <v>171</v>
      </c>
      <c r="N6" s="10" t="s">
        <v>9</v>
      </c>
      <c r="O6" s="11">
        <v>894</v>
      </c>
      <c r="P6" s="11">
        <v>16024.120349999999</v>
      </c>
      <c r="Q6" s="10">
        <v>2012</v>
      </c>
      <c r="R6" s="44">
        <v>1</v>
      </c>
      <c r="S6" s="115">
        <v>100</v>
      </c>
      <c r="T6" s="12" t="s">
        <v>8</v>
      </c>
      <c r="U6" s="12" t="s">
        <v>8</v>
      </c>
      <c r="V6" s="12" t="s">
        <v>8</v>
      </c>
      <c r="W6" s="71" t="s">
        <v>8</v>
      </c>
      <c r="X6" s="112"/>
      <c r="Y6" s="8"/>
    </row>
    <row r="7" spans="1:25" ht="41.25" customHeight="1" x14ac:dyDescent="0.2">
      <c r="A7" s="9" t="s">
        <v>158</v>
      </c>
      <c r="B7" s="9" t="s">
        <v>30</v>
      </c>
      <c r="C7" s="51" t="s">
        <v>55</v>
      </c>
      <c r="D7" s="9" t="s">
        <v>54</v>
      </c>
      <c r="E7" s="9" t="s">
        <v>62</v>
      </c>
      <c r="F7" s="9" t="s">
        <v>191</v>
      </c>
      <c r="G7" s="9" t="s">
        <v>27</v>
      </c>
      <c r="H7" s="40">
        <v>9405</v>
      </c>
      <c r="I7" s="40">
        <f t="shared" si="0"/>
        <v>9405</v>
      </c>
      <c r="J7" s="42">
        <v>0</v>
      </c>
      <c r="K7" s="42" t="s">
        <v>141</v>
      </c>
      <c r="L7" s="10">
        <v>1140</v>
      </c>
      <c r="M7" s="10" t="s">
        <v>170</v>
      </c>
      <c r="N7" s="10" t="s">
        <v>9</v>
      </c>
      <c r="O7" s="11">
        <v>-33558</v>
      </c>
      <c r="P7" s="11">
        <v>-24129.63895</v>
      </c>
      <c r="Q7" s="10">
        <v>2012</v>
      </c>
      <c r="R7" s="44">
        <v>1</v>
      </c>
      <c r="S7" s="115">
        <v>100</v>
      </c>
      <c r="T7" s="12" t="s">
        <v>8</v>
      </c>
      <c r="U7" s="12" t="s">
        <v>8</v>
      </c>
      <c r="V7" s="12" t="s">
        <v>8</v>
      </c>
      <c r="W7" s="71" t="s">
        <v>8</v>
      </c>
      <c r="X7" s="112"/>
      <c r="Y7" s="8"/>
    </row>
    <row r="8" spans="1:25" ht="41.25" customHeight="1" x14ac:dyDescent="0.2">
      <c r="A8" s="9" t="s">
        <v>159</v>
      </c>
      <c r="B8" s="9" t="s">
        <v>30</v>
      </c>
      <c r="C8" s="51" t="s">
        <v>55</v>
      </c>
      <c r="D8" s="9" t="s">
        <v>54</v>
      </c>
      <c r="E8" s="9" t="s">
        <v>63</v>
      </c>
      <c r="F8" s="9" t="s">
        <v>191</v>
      </c>
      <c r="G8" s="9" t="s">
        <v>27</v>
      </c>
      <c r="H8" s="40">
        <v>7815</v>
      </c>
      <c r="I8" s="40">
        <f t="shared" si="0"/>
        <v>7815</v>
      </c>
      <c r="J8" s="42">
        <v>0</v>
      </c>
      <c r="K8" s="42" t="s">
        <v>142</v>
      </c>
      <c r="L8" s="10">
        <v>1500</v>
      </c>
      <c r="M8" s="10" t="s">
        <v>179</v>
      </c>
      <c r="N8" s="10" t="s">
        <v>9</v>
      </c>
      <c r="O8" s="11">
        <v>37</v>
      </c>
      <c r="P8" s="11">
        <v>260.10000000000002</v>
      </c>
      <c r="Q8" s="10">
        <v>2012</v>
      </c>
      <c r="R8" s="44">
        <v>1</v>
      </c>
      <c r="S8" s="115">
        <v>100</v>
      </c>
      <c r="T8" s="12" t="s">
        <v>8</v>
      </c>
      <c r="U8" s="12" t="s">
        <v>8</v>
      </c>
      <c r="V8" s="12" t="s">
        <v>8</v>
      </c>
      <c r="W8" s="71" t="s">
        <v>8</v>
      </c>
      <c r="X8" s="112"/>
      <c r="Y8" s="8"/>
    </row>
    <row r="9" spans="1:25" ht="41.25" customHeight="1" x14ac:dyDescent="0.2">
      <c r="A9" s="9" t="s">
        <v>93</v>
      </c>
      <c r="B9" s="9" t="s">
        <v>30</v>
      </c>
      <c r="C9" s="51" t="s">
        <v>55</v>
      </c>
      <c r="D9" s="9" t="s">
        <v>56</v>
      </c>
      <c r="E9" s="9" t="s">
        <v>69</v>
      </c>
      <c r="F9" s="9" t="s">
        <v>74</v>
      </c>
      <c r="G9" s="9" t="s">
        <v>27</v>
      </c>
      <c r="H9" s="40">
        <v>2340</v>
      </c>
      <c r="I9" s="40">
        <f t="shared" si="0"/>
        <v>2340</v>
      </c>
      <c r="J9" s="42">
        <v>30</v>
      </c>
      <c r="K9" s="42" t="s">
        <v>121</v>
      </c>
      <c r="L9" s="10">
        <v>3110</v>
      </c>
      <c r="M9" s="10" t="s">
        <v>186</v>
      </c>
      <c r="N9" s="10" t="s">
        <v>9</v>
      </c>
      <c r="O9" s="13" t="s">
        <v>8</v>
      </c>
      <c r="P9" s="13" t="s">
        <v>8</v>
      </c>
      <c r="Q9" s="14" t="s">
        <v>8</v>
      </c>
      <c r="R9" s="44" t="s">
        <v>45</v>
      </c>
      <c r="S9" s="116" t="s">
        <v>8</v>
      </c>
      <c r="T9" s="12" t="s">
        <v>8</v>
      </c>
      <c r="U9" s="127">
        <v>94.9</v>
      </c>
      <c r="V9" s="12" t="s">
        <v>8</v>
      </c>
      <c r="W9" s="109" t="s">
        <v>115</v>
      </c>
      <c r="X9" s="114" t="s">
        <v>147</v>
      </c>
      <c r="Y9" s="8"/>
    </row>
    <row r="10" spans="1:25" ht="41.25" customHeight="1" x14ac:dyDescent="0.2">
      <c r="A10" s="9" t="s">
        <v>84</v>
      </c>
      <c r="B10" s="9" t="s">
        <v>40</v>
      </c>
      <c r="C10" s="51" t="s">
        <v>55</v>
      </c>
      <c r="D10" s="9" t="s">
        <v>54</v>
      </c>
      <c r="E10" s="9" t="s">
        <v>65</v>
      </c>
      <c r="F10" s="9" t="s">
        <v>85</v>
      </c>
      <c r="G10" s="9" t="s">
        <v>27</v>
      </c>
      <c r="H10" s="37">
        <v>11</v>
      </c>
      <c r="I10" s="40">
        <f t="shared" si="0"/>
        <v>11</v>
      </c>
      <c r="J10" s="42">
        <v>26</v>
      </c>
      <c r="K10" s="42" t="s">
        <v>122</v>
      </c>
      <c r="L10" s="10">
        <v>1200</v>
      </c>
      <c r="M10" s="10" t="s">
        <v>175</v>
      </c>
      <c r="N10" s="10" t="s">
        <v>9</v>
      </c>
      <c r="O10" s="11">
        <v>3977</v>
      </c>
      <c r="P10" s="11">
        <v>6609.52394</v>
      </c>
      <c r="Q10" s="10">
        <v>2012</v>
      </c>
      <c r="R10" s="44">
        <v>1</v>
      </c>
      <c r="S10" s="115">
        <v>100</v>
      </c>
      <c r="T10" s="12" t="s">
        <v>8</v>
      </c>
      <c r="U10" s="12" t="s">
        <v>8</v>
      </c>
      <c r="V10" s="12" t="s">
        <v>8</v>
      </c>
      <c r="W10" s="71" t="s">
        <v>8</v>
      </c>
      <c r="X10" s="112"/>
      <c r="Y10" s="8"/>
    </row>
    <row r="11" spans="1:25" ht="42" customHeight="1" x14ac:dyDescent="0.2">
      <c r="A11" s="15" t="s">
        <v>152</v>
      </c>
      <c r="B11" s="15"/>
      <c r="C11" s="51" t="s">
        <v>55</v>
      </c>
      <c r="D11" s="9" t="s">
        <v>54</v>
      </c>
      <c r="E11" s="15" t="s">
        <v>66</v>
      </c>
      <c r="F11" s="9" t="s">
        <v>77</v>
      </c>
      <c r="G11" s="9" t="s">
        <v>28</v>
      </c>
      <c r="H11" s="37">
        <v>0</v>
      </c>
      <c r="I11" s="40">
        <f t="shared" si="0"/>
        <v>0</v>
      </c>
      <c r="J11" s="42">
        <v>169</v>
      </c>
      <c r="K11" s="42" t="s">
        <v>143</v>
      </c>
      <c r="L11" s="16">
        <v>1800</v>
      </c>
      <c r="M11" s="16" t="s">
        <v>184</v>
      </c>
      <c r="N11" s="10" t="s">
        <v>9</v>
      </c>
      <c r="O11" s="11">
        <v>688</v>
      </c>
      <c r="P11" s="11">
        <v>835</v>
      </c>
      <c r="Q11" s="10">
        <v>2012</v>
      </c>
      <c r="R11" s="44">
        <v>1</v>
      </c>
      <c r="S11" s="115">
        <v>100</v>
      </c>
      <c r="T11" s="12" t="s">
        <v>8</v>
      </c>
      <c r="U11" s="12" t="s">
        <v>8</v>
      </c>
      <c r="V11" s="12" t="s">
        <v>8</v>
      </c>
      <c r="W11" s="71" t="s">
        <v>8</v>
      </c>
      <c r="X11" s="112"/>
      <c r="Y11" s="8"/>
    </row>
    <row r="12" spans="1:25" ht="41.25" customHeight="1" x14ac:dyDescent="0.2">
      <c r="A12" s="15" t="s">
        <v>3</v>
      </c>
      <c r="B12" s="15"/>
      <c r="C12" s="51" t="s">
        <v>55</v>
      </c>
      <c r="D12" s="9" t="s">
        <v>54</v>
      </c>
      <c r="E12" s="15" t="s">
        <v>67</v>
      </c>
      <c r="F12" s="9" t="s">
        <v>67</v>
      </c>
      <c r="G12" s="9" t="s">
        <v>28</v>
      </c>
      <c r="H12" s="37">
        <v>0</v>
      </c>
      <c r="I12" s="40">
        <f t="shared" si="0"/>
        <v>0</v>
      </c>
      <c r="J12" s="42">
        <v>82</v>
      </c>
      <c r="K12" s="42" t="s">
        <v>123</v>
      </c>
      <c r="L12" s="16">
        <v>1420</v>
      </c>
      <c r="M12" s="16" t="s">
        <v>178</v>
      </c>
      <c r="N12" s="10" t="s">
        <v>9</v>
      </c>
      <c r="O12" s="11">
        <v>616</v>
      </c>
      <c r="P12" s="11">
        <v>1203.7469000000001</v>
      </c>
      <c r="Q12" s="10">
        <v>2012</v>
      </c>
      <c r="R12" s="44">
        <v>1</v>
      </c>
      <c r="S12" s="115">
        <v>100</v>
      </c>
      <c r="T12" s="12" t="s">
        <v>8</v>
      </c>
      <c r="U12" s="12" t="s">
        <v>8</v>
      </c>
      <c r="V12" s="12" t="s">
        <v>8</v>
      </c>
      <c r="W12" s="71" t="s">
        <v>8</v>
      </c>
      <c r="X12" s="112"/>
      <c r="Y12" s="8"/>
    </row>
    <row r="13" spans="1:25" ht="25.5" hidden="1" outlineLevel="1" x14ac:dyDescent="0.2">
      <c r="A13" s="83" t="s">
        <v>4</v>
      </c>
      <c r="B13" s="83"/>
      <c r="C13" s="95" t="s">
        <v>55</v>
      </c>
      <c r="D13" s="83" t="s">
        <v>56</v>
      </c>
      <c r="E13" s="83" t="s">
        <v>66</v>
      </c>
      <c r="F13" s="84" t="s">
        <v>67</v>
      </c>
      <c r="G13" s="84" t="s">
        <v>28</v>
      </c>
      <c r="H13" s="85">
        <v>0</v>
      </c>
      <c r="I13" s="86">
        <f t="shared" si="0"/>
        <v>0</v>
      </c>
      <c r="J13" s="96">
        <v>301</v>
      </c>
      <c r="K13" s="96"/>
      <c r="L13" s="88">
        <v>1410</v>
      </c>
      <c r="M13" s="88"/>
      <c r="N13" s="87" t="s">
        <v>9</v>
      </c>
      <c r="O13" s="97">
        <v>393</v>
      </c>
      <c r="P13" s="97">
        <v>501.66525000000001</v>
      </c>
      <c r="Q13" s="87">
        <v>2012</v>
      </c>
      <c r="R13" s="98">
        <v>0.52</v>
      </c>
      <c r="S13" s="117">
        <v>100</v>
      </c>
      <c r="T13" s="92" t="s">
        <v>8</v>
      </c>
      <c r="U13" s="92" t="s">
        <v>8</v>
      </c>
      <c r="V13" s="12" t="s">
        <v>8</v>
      </c>
      <c r="W13" s="99" t="s">
        <v>8</v>
      </c>
      <c r="X13" s="112"/>
      <c r="Y13" s="8"/>
    </row>
    <row r="14" spans="1:25" s="104" customFormat="1" ht="41.25" hidden="1" customHeight="1" x14ac:dyDescent="0.2">
      <c r="A14" s="83" t="s">
        <v>5</v>
      </c>
      <c r="B14" s="83" t="s">
        <v>30</v>
      </c>
      <c r="C14" s="95" t="s">
        <v>55</v>
      </c>
      <c r="D14" s="83" t="s">
        <v>54</v>
      </c>
      <c r="E14" s="84" t="s">
        <v>68</v>
      </c>
      <c r="F14" s="84" t="s">
        <v>81</v>
      </c>
      <c r="G14" s="84" t="s">
        <v>27</v>
      </c>
      <c r="H14" s="85">
        <v>5</v>
      </c>
      <c r="I14" s="86">
        <f t="shared" si="0"/>
        <v>5</v>
      </c>
      <c r="J14" s="96">
        <v>0</v>
      </c>
      <c r="K14" s="96"/>
      <c r="L14" s="88">
        <v>1900</v>
      </c>
      <c r="M14" s="88"/>
      <c r="N14" s="87" t="s">
        <v>9</v>
      </c>
      <c r="O14" s="97">
        <v>1813</v>
      </c>
      <c r="P14" s="97">
        <v>2517.0405099999998</v>
      </c>
      <c r="Q14" s="87">
        <v>2012</v>
      </c>
      <c r="R14" s="98">
        <v>1</v>
      </c>
      <c r="S14" s="118">
        <v>100</v>
      </c>
      <c r="T14" s="92" t="s">
        <v>8</v>
      </c>
      <c r="U14" s="92" t="s">
        <v>8</v>
      </c>
      <c r="V14" s="92" t="s">
        <v>8</v>
      </c>
      <c r="W14" s="102" t="s">
        <v>8</v>
      </c>
      <c r="X14" s="113" t="s">
        <v>107</v>
      </c>
      <c r="Y14" s="108"/>
    </row>
    <row r="15" spans="1:25" ht="41.25" hidden="1" customHeight="1" x14ac:dyDescent="0.2">
      <c r="A15" s="83" t="s">
        <v>21</v>
      </c>
      <c r="B15" s="83"/>
      <c r="C15" s="95" t="s">
        <v>55</v>
      </c>
      <c r="D15" s="83" t="s">
        <v>54</v>
      </c>
      <c r="E15" s="84" t="s">
        <v>25</v>
      </c>
      <c r="F15" s="84" t="s">
        <v>25</v>
      </c>
      <c r="G15" s="84" t="s">
        <v>27</v>
      </c>
      <c r="H15" s="85">
        <v>0</v>
      </c>
      <c r="I15" s="86">
        <f t="shared" si="0"/>
        <v>0</v>
      </c>
      <c r="J15" s="96">
        <v>2</v>
      </c>
      <c r="K15" s="96"/>
      <c r="L15" s="88">
        <v>1700</v>
      </c>
      <c r="M15" s="88"/>
      <c r="N15" s="87" t="s">
        <v>9</v>
      </c>
      <c r="O15" s="97">
        <v>76</v>
      </c>
      <c r="P15" s="97">
        <v>75</v>
      </c>
      <c r="Q15" s="87">
        <v>2012</v>
      </c>
      <c r="R15" s="98">
        <v>1</v>
      </c>
      <c r="S15" s="118">
        <v>100</v>
      </c>
      <c r="T15" s="92" t="s">
        <v>8</v>
      </c>
      <c r="U15" s="92" t="s">
        <v>8</v>
      </c>
      <c r="V15" s="92" t="s">
        <v>8</v>
      </c>
      <c r="W15" s="102" t="s">
        <v>8</v>
      </c>
      <c r="X15" s="113" t="s">
        <v>111</v>
      </c>
      <c r="Y15" s="8"/>
    </row>
    <row r="16" spans="1:25" ht="40.5" customHeight="1" x14ac:dyDescent="0.2">
      <c r="A16" s="15" t="s">
        <v>79</v>
      </c>
      <c r="B16" s="15"/>
      <c r="C16" s="51" t="s">
        <v>55</v>
      </c>
      <c r="D16" s="15" t="s">
        <v>54</v>
      </c>
      <c r="E16" s="9" t="s">
        <v>70</v>
      </c>
      <c r="F16" s="9" t="s">
        <v>76</v>
      </c>
      <c r="G16" s="9" t="s">
        <v>28</v>
      </c>
      <c r="H16" s="37">
        <v>0</v>
      </c>
      <c r="I16" s="40">
        <f t="shared" si="0"/>
        <v>0</v>
      </c>
      <c r="J16" s="42">
        <v>0</v>
      </c>
      <c r="K16" s="42" t="s">
        <v>124</v>
      </c>
      <c r="L16" s="16">
        <v>1630</v>
      </c>
      <c r="M16" s="16" t="s">
        <v>183</v>
      </c>
      <c r="N16" s="10" t="s">
        <v>9</v>
      </c>
      <c r="O16" s="11">
        <v>112</v>
      </c>
      <c r="P16" s="11">
        <v>1178.9847199999999</v>
      </c>
      <c r="Q16" s="10">
        <v>2012</v>
      </c>
      <c r="R16" s="44">
        <v>1</v>
      </c>
      <c r="S16" s="115">
        <v>100</v>
      </c>
      <c r="T16" s="12" t="s">
        <v>8</v>
      </c>
      <c r="U16" s="12" t="s">
        <v>8</v>
      </c>
      <c r="V16" s="12" t="s">
        <v>8</v>
      </c>
      <c r="W16" s="71" t="s">
        <v>8</v>
      </c>
      <c r="X16" s="112"/>
      <c r="Y16" s="8"/>
    </row>
    <row r="17" spans="1:25" s="104" customFormat="1" ht="41.25" hidden="1" customHeight="1" x14ac:dyDescent="0.2">
      <c r="A17" s="83" t="s">
        <v>88</v>
      </c>
      <c r="B17" s="83"/>
      <c r="C17" s="95" t="s">
        <v>55</v>
      </c>
      <c r="D17" s="83" t="s">
        <v>56</v>
      </c>
      <c r="E17" s="84" t="s">
        <v>69</v>
      </c>
      <c r="F17" s="84" t="s">
        <v>78</v>
      </c>
      <c r="G17" s="84" t="s">
        <v>27</v>
      </c>
      <c r="H17" s="85">
        <v>0</v>
      </c>
      <c r="I17" s="86">
        <f t="shared" si="0"/>
        <v>0</v>
      </c>
      <c r="J17" s="96">
        <v>0</v>
      </c>
      <c r="K17" s="96"/>
      <c r="L17" s="88">
        <v>3120</v>
      </c>
      <c r="M17" s="88"/>
      <c r="N17" s="88" t="s">
        <v>11</v>
      </c>
      <c r="O17" s="89">
        <v>5010</v>
      </c>
      <c r="P17" s="89">
        <v>71832.327489999996</v>
      </c>
      <c r="Q17" s="87">
        <v>2012</v>
      </c>
      <c r="R17" s="98" t="s">
        <v>46</v>
      </c>
      <c r="S17" s="118">
        <v>47.45</v>
      </c>
      <c r="T17" s="92" t="s">
        <v>8</v>
      </c>
      <c r="U17" s="92" t="s">
        <v>8</v>
      </c>
      <c r="V17" s="92" t="s">
        <v>8</v>
      </c>
      <c r="W17" s="105" t="s">
        <v>33</v>
      </c>
      <c r="X17" s="112"/>
      <c r="Y17" s="8"/>
    </row>
    <row r="18" spans="1:25" ht="41.25" customHeight="1" x14ac:dyDescent="0.2">
      <c r="A18" s="15" t="s">
        <v>74</v>
      </c>
      <c r="B18" s="15"/>
      <c r="C18" s="51" t="s">
        <v>55</v>
      </c>
      <c r="D18" s="15" t="s">
        <v>56</v>
      </c>
      <c r="E18" s="9" t="s">
        <v>69</v>
      </c>
      <c r="F18" s="9" t="s">
        <v>191</v>
      </c>
      <c r="G18" s="9" t="s">
        <v>27</v>
      </c>
      <c r="H18" s="37">
        <v>0</v>
      </c>
      <c r="I18" s="40">
        <f t="shared" si="0"/>
        <v>0</v>
      </c>
      <c r="J18" s="42">
        <v>0</v>
      </c>
      <c r="K18" s="42" t="s">
        <v>144</v>
      </c>
      <c r="L18" s="16">
        <v>1620</v>
      </c>
      <c r="M18" s="16" t="s">
        <v>182</v>
      </c>
      <c r="N18" s="16" t="s">
        <v>9</v>
      </c>
      <c r="O18" s="17">
        <v>0</v>
      </c>
      <c r="P18" s="17">
        <v>42</v>
      </c>
      <c r="Q18" s="16">
        <v>2012</v>
      </c>
      <c r="R18" s="44">
        <v>1</v>
      </c>
      <c r="S18" s="116">
        <v>100</v>
      </c>
      <c r="T18" s="12" t="s">
        <v>8</v>
      </c>
      <c r="U18" s="12" t="s">
        <v>8</v>
      </c>
      <c r="V18" s="12" t="s">
        <v>8</v>
      </c>
      <c r="W18" s="71" t="s">
        <v>8</v>
      </c>
      <c r="X18" s="112"/>
      <c r="Y18" s="8"/>
    </row>
    <row r="19" spans="1:25" s="104" customFormat="1" ht="41.25" hidden="1" customHeight="1" x14ac:dyDescent="0.2">
      <c r="A19" s="84" t="s">
        <v>1</v>
      </c>
      <c r="B19" s="84" t="s">
        <v>39</v>
      </c>
      <c r="C19" s="95" t="s">
        <v>55</v>
      </c>
      <c r="D19" s="84" t="s">
        <v>54</v>
      </c>
      <c r="E19" s="84" t="s">
        <v>64</v>
      </c>
      <c r="F19" s="84" t="s">
        <v>81</v>
      </c>
      <c r="G19" s="84" t="s">
        <v>27</v>
      </c>
      <c r="H19" s="85">
        <v>906</v>
      </c>
      <c r="I19" s="86">
        <v>906</v>
      </c>
      <c r="J19" s="85">
        <v>0</v>
      </c>
      <c r="K19" s="85"/>
      <c r="L19" s="87">
        <v>1130</v>
      </c>
      <c r="M19" s="87"/>
      <c r="N19" s="88" t="s">
        <v>14</v>
      </c>
      <c r="O19" s="97">
        <v>-1086</v>
      </c>
      <c r="P19" s="97">
        <v>100.6</v>
      </c>
      <c r="Q19" s="87">
        <v>2012</v>
      </c>
      <c r="R19" s="101">
        <v>1</v>
      </c>
      <c r="S19" s="118">
        <v>100</v>
      </c>
      <c r="T19" s="92" t="s">
        <v>8</v>
      </c>
      <c r="U19" s="92" t="s">
        <v>8</v>
      </c>
      <c r="V19" s="92" t="s">
        <v>8</v>
      </c>
      <c r="W19" s="102" t="s">
        <v>8</v>
      </c>
      <c r="X19" s="112"/>
      <c r="Y19" s="8"/>
    </row>
    <row r="20" spans="1:25" s="104" customFormat="1" ht="41.25" hidden="1" customHeight="1" x14ac:dyDescent="0.2">
      <c r="A20" s="84" t="s">
        <v>2</v>
      </c>
      <c r="B20" s="84" t="s">
        <v>39</v>
      </c>
      <c r="C20" s="95" t="s">
        <v>55</v>
      </c>
      <c r="D20" s="84" t="s">
        <v>54</v>
      </c>
      <c r="E20" s="84" t="s">
        <v>64</v>
      </c>
      <c r="F20" s="84" t="s">
        <v>81</v>
      </c>
      <c r="G20" s="84" t="s">
        <v>27</v>
      </c>
      <c r="H20" s="85">
        <v>579</v>
      </c>
      <c r="I20" s="86">
        <v>579</v>
      </c>
      <c r="J20" s="85">
        <v>0</v>
      </c>
      <c r="K20" s="85"/>
      <c r="L20" s="87">
        <v>1120</v>
      </c>
      <c r="M20" s="87"/>
      <c r="N20" s="88" t="s">
        <v>14</v>
      </c>
      <c r="O20" s="97">
        <v>267</v>
      </c>
      <c r="P20" s="97">
        <v>110.34827</v>
      </c>
      <c r="Q20" s="87">
        <v>2012</v>
      </c>
      <c r="R20" s="101">
        <v>1</v>
      </c>
      <c r="S20" s="118">
        <v>100</v>
      </c>
      <c r="T20" s="92" t="s">
        <v>8</v>
      </c>
      <c r="U20" s="92" t="s">
        <v>8</v>
      </c>
      <c r="V20" s="92" t="s">
        <v>8</v>
      </c>
      <c r="W20" s="102" t="s">
        <v>8</v>
      </c>
      <c r="X20" s="112"/>
      <c r="Y20" s="8"/>
    </row>
    <row r="21" spans="1:25" ht="41.25" hidden="1" customHeight="1" outlineLevel="1" x14ac:dyDescent="0.2">
      <c r="A21" s="84" t="s">
        <v>52</v>
      </c>
      <c r="B21" s="84"/>
      <c r="C21" s="95" t="s">
        <v>55</v>
      </c>
      <c r="D21" s="84" t="s">
        <v>54</v>
      </c>
      <c r="E21" s="84" t="s">
        <v>64</v>
      </c>
      <c r="F21" s="84" t="s">
        <v>81</v>
      </c>
      <c r="G21" s="84" t="s">
        <v>27</v>
      </c>
      <c r="H21" s="85">
        <v>0</v>
      </c>
      <c r="I21" s="86">
        <f>H21*S21/100</f>
        <v>0</v>
      </c>
      <c r="J21" s="85">
        <v>0</v>
      </c>
      <c r="K21" s="85"/>
      <c r="L21" s="87">
        <v>1640</v>
      </c>
      <c r="M21" s="87"/>
      <c r="N21" s="88" t="s">
        <v>14</v>
      </c>
      <c r="O21" s="97">
        <v>647</v>
      </c>
      <c r="P21" s="97">
        <v>25</v>
      </c>
      <c r="Q21" s="87">
        <v>2012</v>
      </c>
      <c r="R21" s="101">
        <v>1</v>
      </c>
      <c r="S21" s="118">
        <v>100</v>
      </c>
      <c r="T21" s="92" t="s">
        <v>8</v>
      </c>
      <c r="U21" s="92" t="s">
        <v>8</v>
      </c>
      <c r="V21" s="92" t="s">
        <v>8</v>
      </c>
      <c r="W21" s="102" t="s">
        <v>8</v>
      </c>
      <c r="X21" s="112"/>
      <c r="Y21" s="8"/>
    </row>
    <row r="22" spans="1:25" ht="41.25" customHeight="1" collapsed="1" x14ac:dyDescent="0.2">
      <c r="A22" s="9" t="s">
        <v>150</v>
      </c>
      <c r="B22" s="15"/>
      <c r="C22" s="51" t="s">
        <v>55</v>
      </c>
      <c r="D22" s="9" t="s">
        <v>54</v>
      </c>
      <c r="E22" s="9" t="s">
        <v>64</v>
      </c>
      <c r="F22" s="9" t="s">
        <v>191</v>
      </c>
      <c r="G22" s="9" t="s">
        <v>27</v>
      </c>
      <c r="H22" s="37">
        <v>0</v>
      </c>
      <c r="I22" s="40">
        <f>H22*(S22)/100</f>
        <v>0</v>
      </c>
      <c r="J22" s="37">
        <v>0</v>
      </c>
      <c r="K22" s="37" t="s">
        <v>145</v>
      </c>
      <c r="L22" s="16">
        <v>1999</v>
      </c>
      <c r="M22" s="16" t="s">
        <v>185</v>
      </c>
      <c r="N22" s="16" t="s">
        <v>9</v>
      </c>
      <c r="O22" s="17">
        <v>2</v>
      </c>
      <c r="P22" s="17">
        <v>27</v>
      </c>
      <c r="Q22" s="16">
        <v>2011</v>
      </c>
      <c r="R22" s="106">
        <v>1</v>
      </c>
      <c r="S22" s="116">
        <v>100</v>
      </c>
      <c r="T22" s="12" t="s">
        <v>8</v>
      </c>
      <c r="U22" s="12" t="s">
        <v>8</v>
      </c>
      <c r="V22" s="12" t="s">
        <v>8</v>
      </c>
      <c r="W22" s="72"/>
      <c r="X22" s="112"/>
      <c r="Y22" s="8"/>
    </row>
    <row r="23" spans="1:25" s="107" customFormat="1" ht="41.25" customHeight="1" x14ac:dyDescent="0.2">
      <c r="A23" s="9" t="s">
        <v>105</v>
      </c>
      <c r="B23" s="15"/>
      <c r="C23" s="51"/>
      <c r="D23" s="9"/>
      <c r="E23" s="9"/>
      <c r="F23" s="9" t="s">
        <v>100</v>
      </c>
      <c r="G23" s="9" t="s">
        <v>27</v>
      </c>
      <c r="H23" s="37"/>
      <c r="I23" s="40"/>
      <c r="J23" s="37"/>
      <c r="K23" s="37" t="s">
        <v>125</v>
      </c>
      <c r="L23" s="16">
        <v>1170</v>
      </c>
      <c r="M23" s="16" t="s">
        <v>173</v>
      </c>
      <c r="N23" s="16" t="s">
        <v>9</v>
      </c>
      <c r="O23" s="17"/>
      <c r="P23" s="17"/>
      <c r="Q23" s="16"/>
      <c r="R23" s="106"/>
      <c r="S23" s="116">
        <v>94.9</v>
      </c>
      <c r="T23" s="12" t="s">
        <v>8</v>
      </c>
      <c r="U23" s="12" t="s">
        <v>8</v>
      </c>
      <c r="V23" s="12" t="s">
        <v>8</v>
      </c>
      <c r="W23" s="72" t="s">
        <v>106</v>
      </c>
      <c r="X23" s="114" t="s">
        <v>146</v>
      </c>
      <c r="Y23" s="8"/>
    </row>
    <row r="24" spans="1:25" s="107" customFormat="1" ht="41.25" customHeight="1" x14ac:dyDescent="0.2">
      <c r="A24" s="9" t="s">
        <v>110</v>
      </c>
      <c r="B24" s="15"/>
      <c r="C24" s="51"/>
      <c r="D24" s="9"/>
      <c r="E24" s="9"/>
      <c r="F24" s="9" t="s">
        <v>100</v>
      </c>
      <c r="G24" s="9" t="s">
        <v>27</v>
      </c>
      <c r="H24" s="37"/>
      <c r="I24" s="40"/>
      <c r="J24" s="37"/>
      <c r="K24" s="37" t="s">
        <v>126</v>
      </c>
      <c r="L24" s="16">
        <v>1180</v>
      </c>
      <c r="M24" s="16" t="s">
        <v>174</v>
      </c>
      <c r="N24" s="16" t="s">
        <v>9</v>
      </c>
      <c r="O24" s="17"/>
      <c r="P24" s="17"/>
      <c r="Q24" s="16"/>
      <c r="R24" s="106"/>
      <c r="S24" s="116">
        <v>94.9</v>
      </c>
      <c r="T24" s="12" t="s">
        <v>8</v>
      </c>
      <c r="U24" s="12" t="s">
        <v>8</v>
      </c>
      <c r="V24" s="12" t="s">
        <v>8</v>
      </c>
      <c r="W24" s="72" t="s">
        <v>106</v>
      </c>
      <c r="X24" s="114" t="s">
        <v>146</v>
      </c>
      <c r="Y24" s="8"/>
    </row>
    <row r="25" spans="1:25" s="107" customFormat="1" ht="41.25" customHeight="1" x14ac:dyDescent="0.2">
      <c r="A25" s="9" t="s">
        <v>112</v>
      </c>
      <c r="B25" s="15"/>
      <c r="C25" s="51"/>
      <c r="D25" s="9"/>
      <c r="E25" s="9"/>
      <c r="F25" s="9" t="s">
        <v>191</v>
      </c>
      <c r="G25" s="9" t="s">
        <v>27</v>
      </c>
      <c r="H25" s="37"/>
      <c r="I25" s="40"/>
      <c r="J25" s="37"/>
      <c r="K25" s="37" t="s">
        <v>127</v>
      </c>
      <c r="L25" s="16">
        <v>1103</v>
      </c>
      <c r="M25" s="16" t="s">
        <v>168</v>
      </c>
      <c r="N25" s="16" t="s">
        <v>9</v>
      </c>
      <c r="O25" s="17"/>
      <c r="P25" s="17"/>
      <c r="Q25" s="16"/>
      <c r="R25" s="106"/>
      <c r="S25" s="116">
        <v>100</v>
      </c>
      <c r="T25" s="12" t="s">
        <v>8</v>
      </c>
      <c r="U25" s="12" t="s">
        <v>8</v>
      </c>
      <c r="V25" s="12" t="s">
        <v>8</v>
      </c>
      <c r="W25" s="72"/>
      <c r="X25" s="112"/>
      <c r="Y25" s="8"/>
    </row>
    <row r="26" spans="1:25" s="107" customFormat="1" ht="41.25" customHeight="1" x14ac:dyDescent="0.2">
      <c r="A26" s="9" t="s">
        <v>116</v>
      </c>
      <c r="B26" s="15"/>
      <c r="C26" s="51"/>
      <c r="D26" s="9"/>
      <c r="E26" s="9"/>
      <c r="F26" s="9" t="s">
        <v>191</v>
      </c>
      <c r="G26" s="9" t="s">
        <v>27</v>
      </c>
      <c r="H26" s="37"/>
      <c r="I26" s="40"/>
      <c r="J26" s="37"/>
      <c r="K26" s="37" t="s">
        <v>128</v>
      </c>
      <c r="L26" s="16">
        <v>1102</v>
      </c>
      <c r="M26" s="16" t="s">
        <v>167</v>
      </c>
      <c r="N26" s="16" t="s">
        <v>9</v>
      </c>
      <c r="O26" s="17"/>
      <c r="P26" s="17"/>
      <c r="Q26" s="16"/>
      <c r="R26" s="106"/>
      <c r="S26" s="116">
        <v>100</v>
      </c>
      <c r="T26" s="12" t="s">
        <v>8</v>
      </c>
      <c r="U26" s="12" t="s">
        <v>8</v>
      </c>
      <c r="V26" s="12" t="s">
        <v>8</v>
      </c>
      <c r="W26" s="72"/>
      <c r="X26" s="112"/>
      <c r="Y26" s="8"/>
    </row>
    <row r="27" spans="1:25" s="107" customFormat="1" ht="41.25" customHeight="1" x14ac:dyDescent="0.2">
      <c r="A27" s="9" t="s">
        <v>113</v>
      </c>
      <c r="B27" s="15"/>
      <c r="C27" s="51"/>
      <c r="D27" s="9"/>
      <c r="E27" s="9"/>
      <c r="F27" s="9" t="s">
        <v>191</v>
      </c>
      <c r="G27" s="9" t="s">
        <v>27</v>
      </c>
      <c r="H27" s="37"/>
      <c r="I27" s="40"/>
      <c r="J27" s="37"/>
      <c r="K27" s="37" t="s">
        <v>129</v>
      </c>
      <c r="L27" s="16">
        <v>1101</v>
      </c>
      <c r="M27" s="16" t="s">
        <v>166</v>
      </c>
      <c r="N27" s="16" t="s">
        <v>9</v>
      </c>
      <c r="O27" s="17"/>
      <c r="P27" s="17"/>
      <c r="Q27" s="16"/>
      <c r="R27" s="106"/>
      <c r="S27" s="116">
        <v>100</v>
      </c>
      <c r="T27" s="12" t="s">
        <v>8</v>
      </c>
      <c r="U27" s="12" t="s">
        <v>8</v>
      </c>
      <c r="V27" s="12" t="s">
        <v>8</v>
      </c>
      <c r="W27" s="72"/>
      <c r="X27" s="112"/>
      <c r="Y27" s="8"/>
    </row>
    <row r="28" spans="1:25" s="107" customFormat="1" ht="41.25" customHeight="1" x14ac:dyDescent="0.2">
      <c r="A28" s="9" t="s">
        <v>114</v>
      </c>
      <c r="B28" s="15"/>
      <c r="C28" s="51"/>
      <c r="D28" s="9"/>
      <c r="E28" s="9"/>
      <c r="F28" s="9" t="s">
        <v>191</v>
      </c>
      <c r="G28" s="9" t="s">
        <v>27</v>
      </c>
      <c r="H28" s="37"/>
      <c r="I28" s="40"/>
      <c r="J28" s="37"/>
      <c r="K28" s="37" t="s">
        <v>130</v>
      </c>
      <c r="L28" s="16">
        <v>1104</v>
      </c>
      <c r="M28" s="16" t="s">
        <v>169</v>
      </c>
      <c r="N28" s="16" t="s">
        <v>9</v>
      </c>
      <c r="O28" s="17"/>
      <c r="P28" s="17"/>
      <c r="Q28" s="16"/>
      <c r="R28" s="106"/>
      <c r="S28" s="116">
        <v>100</v>
      </c>
      <c r="T28" s="12" t="s">
        <v>8</v>
      </c>
      <c r="U28" s="12" t="s">
        <v>8</v>
      </c>
      <c r="V28" s="12" t="s">
        <v>8</v>
      </c>
      <c r="W28" s="72"/>
      <c r="X28" s="112"/>
      <c r="Y28" s="8"/>
    </row>
    <row r="29" spans="1:25" ht="41.25" customHeight="1" collapsed="1" x14ac:dyDescent="0.2">
      <c r="A29" s="23" t="s">
        <v>6</v>
      </c>
      <c r="B29" s="23"/>
      <c r="C29" s="52" t="s">
        <v>55</v>
      </c>
      <c r="D29" s="18" t="s">
        <v>54</v>
      </c>
      <c r="E29" s="18" t="s">
        <v>64</v>
      </c>
      <c r="F29" s="23" t="s">
        <v>100</v>
      </c>
      <c r="G29" s="18" t="s">
        <v>27</v>
      </c>
      <c r="H29" s="38">
        <v>0</v>
      </c>
      <c r="I29" s="48">
        <f>H29*S29/100</f>
        <v>0</v>
      </c>
      <c r="J29" s="38">
        <v>0</v>
      </c>
      <c r="K29" s="38" t="s">
        <v>131</v>
      </c>
      <c r="L29" s="20">
        <v>1600</v>
      </c>
      <c r="M29" s="20" t="s">
        <v>180</v>
      </c>
      <c r="N29" s="20" t="s">
        <v>14</v>
      </c>
      <c r="O29" s="24">
        <v>2</v>
      </c>
      <c r="P29" s="24">
        <v>53</v>
      </c>
      <c r="Q29" s="20">
        <v>2012</v>
      </c>
      <c r="R29" s="45">
        <v>1</v>
      </c>
      <c r="S29" s="119">
        <v>100</v>
      </c>
      <c r="T29" s="22" t="s">
        <v>8</v>
      </c>
      <c r="U29" s="22" t="s">
        <v>8</v>
      </c>
      <c r="V29" s="22" t="s">
        <v>8</v>
      </c>
      <c r="W29" s="75" t="s">
        <v>8</v>
      </c>
      <c r="X29" s="112"/>
      <c r="Y29" s="8"/>
    </row>
    <row r="30" spans="1:25" ht="41.25" customHeight="1" x14ac:dyDescent="0.2">
      <c r="A30" s="18" t="s">
        <v>53</v>
      </c>
      <c r="B30" s="18"/>
      <c r="C30" s="52" t="s">
        <v>55</v>
      </c>
      <c r="D30" s="18" t="s">
        <v>54</v>
      </c>
      <c r="E30" s="18" t="s">
        <v>64</v>
      </c>
      <c r="F30" s="18" t="s">
        <v>26</v>
      </c>
      <c r="G30" s="18" t="s">
        <v>27</v>
      </c>
      <c r="H30" s="38">
        <v>0</v>
      </c>
      <c r="I30" s="48">
        <f>H30*S30/100</f>
        <v>0</v>
      </c>
      <c r="J30" s="38">
        <v>0</v>
      </c>
      <c r="K30" s="38" t="s">
        <v>132</v>
      </c>
      <c r="L30" s="20">
        <v>1610</v>
      </c>
      <c r="M30" s="20" t="s">
        <v>181</v>
      </c>
      <c r="N30" s="20" t="s">
        <v>14</v>
      </c>
      <c r="O30" s="24">
        <v>94</v>
      </c>
      <c r="P30" s="24">
        <v>273</v>
      </c>
      <c r="Q30" s="20">
        <v>2012</v>
      </c>
      <c r="R30" s="45">
        <v>1</v>
      </c>
      <c r="S30" s="119">
        <v>100</v>
      </c>
      <c r="T30" s="22" t="s">
        <v>8</v>
      </c>
      <c r="U30" s="22" t="s">
        <v>8</v>
      </c>
      <c r="V30" s="22" t="s">
        <v>8</v>
      </c>
      <c r="W30" s="73" t="s">
        <v>8</v>
      </c>
      <c r="X30" s="112"/>
      <c r="Y30" s="8"/>
    </row>
    <row r="31" spans="1:25" ht="38.25" x14ac:dyDescent="0.2">
      <c r="A31" s="18" t="s">
        <v>82</v>
      </c>
      <c r="B31" s="18" t="s">
        <v>30</v>
      </c>
      <c r="C31" s="52" t="s">
        <v>55</v>
      </c>
      <c r="D31" s="18" t="s">
        <v>54</v>
      </c>
      <c r="E31" s="18" t="s">
        <v>64</v>
      </c>
      <c r="F31" s="18" t="s">
        <v>53</v>
      </c>
      <c r="G31" s="18" t="s">
        <v>27</v>
      </c>
      <c r="H31" s="38">
        <v>494</v>
      </c>
      <c r="I31" s="48">
        <f t="shared" ref="I31:I32" si="1">H31</f>
        <v>494</v>
      </c>
      <c r="J31" s="67">
        <v>0</v>
      </c>
      <c r="K31" s="67" t="s">
        <v>133</v>
      </c>
      <c r="L31" s="19">
        <v>1160</v>
      </c>
      <c r="M31" s="19" t="s">
        <v>172</v>
      </c>
      <c r="N31" s="20" t="s">
        <v>14</v>
      </c>
      <c r="O31" s="21">
        <v>2456</v>
      </c>
      <c r="P31" s="21">
        <v>-5482.9435999999987</v>
      </c>
      <c r="Q31" s="19">
        <v>2012</v>
      </c>
      <c r="R31" s="68">
        <v>8.6830000000000004E-2</v>
      </c>
      <c r="S31" s="120" t="s">
        <v>8</v>
      </c>
      <c r="T31" s="66" t="s">
        <v>8</v>
      </c>
      <c r="U31" s="66" t="s">
        <v>8</v>
      </c>
      <c r="V31" s="120">
        <v>94.9</v>
      </c>
      <c r="W31" s="74" t="s">
        <v>73</v>
      </c>
      <c r="X31" s="114" t="s">
        <v>147</v>
      </c>
      <c r="Y31" s="8"/>
    </row>
    <row r="32" spans="1:25" ht="38.25" x14ac:dyDescent="0.2">
      <c r="A32" s="18" t="s">
        <v>160</v>
      </c>
      <c r="B32" s="18" t="s">
        <v>30</v>
      </c>
      <c r="C32" s="52" t="s">
        <v>55</v>
      </c>
      <c r="D32" s="18" t="s">
        <v>54</v>
      </c>
      <c r="E32" s="18" t="s">
        <v>64</v>
      </c>
      <c r="F32" s="18" t="s">
        <v>53</v>
      </c>
      <c r="G32" s="18" t="s">
        <v>27</v>
      </c>
      <c r="H32" s="38">
        <v>397</v>
      </c>
      <c r="I32" s="48">
        <f t="shared" si="1"/>
        <v>397</v>
      </c>
      <c r="J32" s="67">
        <v>0</v>
      </c>
      <c r="K32" s="67" t="s">
        <v>134</v>
      </c>
      <c r="L32" s="19">
        <v>3230</v>
      </c>
      <c r="M32" s="19" t="s">
        <v>188</v>
      </c>
      <c r="N32" s="20" t="s">
        <v>14</v>
      </c>
      <c r="O32" s="21">
        <v>434</v>
      </c>
      <c r="P32" s="21">
        <v>-3610.6102650000003</v>
      </c>
      <c r="Q32" s="19">
        <v>2012</v>
      </c>
      <c r="R32" s="68">
        <v>6.8629999999999997E-2</v>
      </c>
      <c r="S32" s="120" t="s">
        <v>8</v>
      </c>
      <c r="T32" s="66" t="s">
        <v>8</v>
      </c>
      <c r="U32" s="66" t="s">
        <v>8</v>
      </c>
      <c r="V32" s="120">
        <v>94.9</v>
      </c>
      <c r="W32" s="74" t="s">
        <v>73</v>
      </c>
      <c r="X32" s="114" t="s">
        <v>147</v>
      </c>
      <c r="Y32" s="8"/>
    </row>
    <row r="33" spans="1:25" ht="28.5" customHeight="1" x14ac:dyDescent="0.2">
      <c r="A33" s="18" t="s">
        <v>148</v>
      </c>
      <c r="B33" s="18"/>
      <c r="C33" s="52"/>
      <c r="D33" s="18"/>
      <c r="E33" s="18"/>
      <c r="F33" s="18" t="s">
        <v>153</v>
      </c>
      <c r="G33" s="18" t="s">
        <v>154</v>
      </c>
      <c r="H33" s="38"/>
      <c r="I33" s="48"/>
      <c r="J33" s="67"/>
      <c r="K33" s="67" t="s">
        <v>149</v>
      </c>
      <c r="L33" s="19">
        <v>1430</v>
      </c>
      <c r="M33" s="19"/>
      <c r="N33" s="20" t="s">
        <v>14</v>
      </c>
      <c r="O33" s="21"/>
      <c r="P33" s="21"/>
      <c r="Q33" s="19"/>
      <c r="R33" s="68"/>
      <c r="S33" s="120">
        <v>100</v>
      </c>
      <c r="T33" s="66" t="s">
        <v>8</v>
      </c>
      <c r="U33" s="66" t="s">
        <v>8</v>
      </c>
      <c r="V33" s="22" t="s">
        <v>8</v>
      </c>
      <c r="W33" s="74"/>
      <c r="X33" s="114"/>
      <c r="Y33" s="8"/>
    </row>
    <row r="34" spans="1:25" ht="25.5" hidden="1" outlineLevel="2" x14ac:dyDescent="0.2">
      <c r="A34" s="83" t="s">
        <v>36</v>
      </c>
      <c r="B34" s="83"/>
      <c r="C34" s="83"/>
      <c r="D34" s="83"/>
      <c r="E34" s="83"/>
      <c r="F34" s="83"/>
      <c r="G34" s="84" t="s">
        <v>27</v>
      </c>
      <c r="H34" s="85">
        <v>192</v>
      </c>
      <c r="I34" s="86">
        <f>H34*(S34+T34)/100</f>
        <v>192</v>
      </c>
      <c r="J34" s="85">
        <v>0</v>
      </c>
      <c r="K34" s="85"/>
      <c r="L34" s="87">
        <v>2020</v>
      </c>
      <c r="M34" s="87"/>
      <c r="N34" s="88" t="s">
        <v>14</v>
      </c>
      <c r="O34" s="89">
        <v>229</v>
      </c>
      <c r="P34" s="89">
        <v>2924</v>
      </c>
      <c r="Q34" s="88">
        <v>2012</v>
      </c>
      <c r="R34" s="90">
        <f t="shared" ref="R34" si="2">(S34+T34)/100</f>
        <v>1</v>
      </c>
      <c r="S34" s="87">
        <v>99.98</v>
      </c>
      <c r="T34" s="91">
        <v>0.02</v>
      </c>
      <c r="U34" s="92" t="s">
        <v>8</v>
      </c>
      <c r="V34" s="22" t="s">
        <v>8</v>
      </c>
      <c r="W34" s="93" t="s">
        <v>8</v>
      </c>
      <c r="X34" s="112"/>
      <c r="Y34" s="8"/>
    </row>
    <row r="35" spans="1:25" ht="41.25" customHeight="1" collapsed="1" x14ac:dyDescent="0.2">
      <c r="A35" s="25" t="s">
        <v>83</v>
      </c>
      <c r="B35" s="25"/>
      <c r="C35" s="53"/>
      <c r="D35" s="25"/>
      <c r="E35" s="25"/>
      <c r="F35" s="26" t="s">
        <v>139</v>
      </c>
      <c r="G35" s="26" t="s">
        <v>87</v>
      </c>
      <c r="H35" s="39"/>
      <c r="I35" s="49"/>
      <c r="J35" s="39"/>
      <c r="K35" s="39" t="s">
        <v>135</v>
      </c>
      <c r="L35" s="27" t="s">
        <v>86</v>
      </c>
      <c r="M35" s="27"/>
      <c r="N35" s="27" t="s">
        <v>10</v>
      </c>
      <c r="O35" s="28"/>
      <c r="P35" s="28"/>
      <c r="Q35" s="27"/>
      <c r="R35" s="46"/>
      <c r="S35" s="124">
        <v>47.45</v>
      </c>
      <c r="T35" s="123" t="s">
        <v>8</v>
      </c>
      <c r="U35" s="29" t="s">
        <v>8</v>
      </c>
      <c r="V35" s="29" t="s">
        <v>8</v>
      </c>
      <c r="W35" s="76" t="s">
        <v>104</v>
      </c>
      <c r="X35" s="139" t="s">
        <v>190</v>
      </c>
      <c r="Y35" s="8"/>
    </row>
    <row r="36" spans="1:25" ht="36" customHeight="1" x14ac:dyDescent="0.2">
      <c r="A36" s="25" t="s">
        <v>101</v>
      </c>
      <c r="B36" s="25"/>
      <c r="C36" s="53"/>
      <c r="D36" s="25"/>
      <c r="E36" s="25"/>
      <c r="F36" s="26" t="s">
        <v>138</v>
      </c>
      <c r="G36" s="26" t="s">
        <v>27</v>
      </c>
      <c r="H36" s="39"/>
      <c r="I36" s="49"/>
      <c r="J36" s="39"/>
      <c r="K36" s="39" t="s">
        <v>136</v>
      </c>
      <c r="L36" s="27">
        <v>3180</v>
      </c>
      <c r="M36" s="27" t="s">
        <v>187</v>
      </c>
      <c r="N36" s="27" t="s">
        <v>10</v>
      </c>
      <c r="O36" s="28"/>
      <c r="P36" s="28"/>
      <c r="Q36" s="27"/>
      <c r="R36" s="46"/>
      <c r="S36" s="30">
        <v>47.444000000000003</v>
      </c>
      <c r="T36" s="123" t="s">
        <v>8</v>
      </c>
      <c r="U36" s="29" t="s">
        <v>8</v>
      </c>
      <c r="V36" s="29" t="s">
        <v>8</v>
      </c>
      <c r="W36" s="76" t="s">
        <v>103</v>
      </c>
      <c r="X36" s="139"/>
      <c r="Y36" s="8"/>
    </row>
    <row r="37" spans="1:25" ht="41.25" customHeight="1" x14ac:dyDescent="0.2">
      <c r="A37" s="25" t="s">
        <v>7</v>
      </c>
      <c r="B37" s="25"/>
      <c r="C37" s="53" t="s">
        <v>55</v>
      </c>
      <c r="D37" s="25" t="s">
        <v>56</v>
      </c>
      <c r="E37" s="25"/>
      <c r="F37" s="25" t="s">
        <v>75</v>
      </c>
      <c r="G37" s="26" t="s">
        <v>28</v>
      </c>
      <c r="H37" s="39">
        <v>0</v>
      </c>
      <c r="I37" s="49">
        <f t="shared" ref="I37:I42" si="3">H37*S37/100</f>
        <v>0</v>
      </c>
      <c r="J37" s="39">
        <v>15</v>
      </c>
      <c r="K37" s="39" t="s">
        <v>137</v>
      </c>
      <c r="L37" s="27">
        <v>4200</v>
      </c>
      <c r="M37" s="27" t="s">
        <v>189</v>
      </c>
      <c r="N37" s="27" t="s">
        <v>10</v>
      </c>
      <c r="O37" s="28">
        <v>0</v>
      </c>
      <c r="P37" s="28">
        <v>256</v>
      </c>
      <c r="Q37" s="27">
        <v>2012</v>
      </c>
      <c r="R37" s="46">
        <v>0.5</v>
      </c>
      <c r="S37" s="128">
        <v>50</v>
      </c>
      <c r="T37" s="123" t="s">
        <v>8</v>
      </c>
      <c r="U37" s="29" t="s">
        <v>8</v>
      </c>
      <c r="V37" s="29" t="s">
        <v>8</v>
      </c>
      <c r="W37" s="76" t="s">
        <v>20</v>
      </c>
      <c r="X37" s="112"/>
      <c r="Y37" s="8"/>
    </row>
    <row r="38" spans="1:25" s="104" customFormat="1" ht="41.25" hidden="1" customHeight="1" outlineLevel="1" x14ac:dyDescent="0.2">
      <c r="A38" s="25" t="s">
        <v>37</v>
      </c>
      <c r="B38" s="25"/>
      <c r="C38" s="25"/>
      <c r="D38" s="25"/>
      <c r="E38" s="25"/>
      <c r="F38" s="25"/>
      <c r="G38" s="26" t="s">
        <v>27</v>
      </c>
      <c r="H38" s="39">
        <v>50</v>
      </c>
      <c r="I38" s="49">
        <f t="shared" si="3"/>
        <v>23.07</v>
      </c>
      <c r="J38" s="39">
        <v>0</v>
      </c>
      <c r="K38" s="39"/>
      <c r="L38" s="30">
        <v>2130</v>
      </c>
      <c r="M38" s="30"/>
      <c r="N38" s="27" t="s">
        <v>10</v>
      </c>
      <c r="O38" s="28">
        <v>99</v>
      </c>
      <c r="P38" s="28">
        <v>-756</v>
      </c>
      <c r="Q38" s="27">
        <v>2012</v>
      </c>
      <c r="R38" s="46">
        <f t="shared" ref="R38:R40" si="4">S38/100</f>
        <v>0.46140000000000003</v>
      </c>
      <c r="S38" s="121">
        <v>46.14</v>
      </c>
      <c r="T38" s="122">
        <v>0.11</v>
      </c>
      <c r="U38" s="29" t="s">
        <v>8</v>
      </c>
      <c r="V38" s="29" t="s">
        <v>8</v>
      </c>
      <c r="W38" s="76" t="s">
        <v>19</v>
      </c>
      <c r="X38" s="112"/>
      <c r="Y38" s="8"/>
    </row>
    <row r="39" spans="1:25" ht="50.25" hidden="1" customHeight="1" outlineLevel="1" x14ac:dyDescent="0.2">
      <c r="A39" s="26" t="s">
        <v>35</v>
      </c>
      <c r="B39" s="26" t="s">
        <v>30</v>
      </c>
      <c r="C39" s="26"/>
      <c r="D39" s="26"/>
      <c r="E39" s="26"/>
      <c r="F39" s="25"/>
      <c r="G39" s="26" t="s">
        <v>27</v>
      </c>
      <c r="H39" s="39">
        <v>18</v>
      </c>
      <c r="I39" s="49">
        <f t="shared" si="3"/>
        <v>9.8550000000000004</v>
      </c>
      <c r="J39" s="39">
        <v>0</v>
      </c>
      <c r="K39" s="39"/>
      <c r="L39" s="30">
        <v>2260</v>
      </c>
      <c r="M39" s="30"/>
      <c r="N39" s="27" t="s">
        <v>10</v>
      </c>
      <c r="O39" s="28">
        <v>134</v>
      </c>
      <c r="P39" s="28">
        <v>-6580</v>
      </c>
      <c r="Q39" s="27">
        <v>2011</v>
      </c>
      <c r="R39" s="46">
        <f t="shared" si="4"/>
        <v>0.54749999999999999</v>
      </c>
      <c r="S39" s="121">
        <v>54.75</v>
      </c>
      <c r="T39" s="123" t="s">
        <v>8</v>
      </c>
      <c r="U39" s="29" t="s">
        <v>8</v>
      </c>
      <c r="V39" s="29" t="s">
        <v>8</v>
      </c>
      <c r="W39" s="76" t="s">
        <v>19</v>
      </c>
      <c r="X39" s="112"/>
      <c r="Y39" s="8"/>
    </row>
    <row r="40" spans="1:25" ht="41.25" customHeight="1" outlineLevel="1" collapsed="1" x14ac:dyDescent="0.2">
      <c r="A40" s="26" t="s">
        <v>47</v>
      </c>
      <c r="B40" s="26"/>
      <c r="C40" s="26"/>
      <c r="D40" s="26"/>
      <c r="E40" s="26"/>
      <c r="F40" s="25"/>
      <c r="G40" s="26" t="s">
        <v>49</v>
      </c>
      <c r="H40" s="39">
        <v>0</v>
      </c>
      <c r="I40" s="49">
        <f t="shared" si="3"/>
        <v>0</v>
      </c>
      <c r="J40" s="39">
        <v>0</v>
      </c>
      <c r="K40" s="39"/>
      <c r="L40" s="30"/>
      <c r="M40" s="30"/>
      <c r="N40" s="27" t="s">
        <v>10</v>
      </c>
      <c r="O40" s="28"/>
      <c r="P40" s="28"/>
      <c r="Q40" s="27"/>
      <c r="R40" s="46">
        <f t="shared" si="4"/>
        <v>0.33005000000000001</v>
      </c>
      <c r="S40" s="30">
        <v>33.005000000000003</v>
      </c>
      <c r="T40" s="123" t="s">
        <v>8</v>
      </c>
      <c r="U40" s="29" t="s">
        <v>8</v>
      </c>
      <c r="V40" s="29" t="s">
        <v>8</v>
      </c>
      <c r="W40" s="76" t="s">
        <v>17</v>
      </c>
      <c r="X40" s="126" t="s">
        <v>162</v>
      </c>
      <c r="Y40" s="8"/>
    </row>
    <row r="41" spans="1:25" ht="41.25" customHeight="1" outlineLevel="1" collapsed="1" x14ac:dyDescent="0.2">
      <c r="A41" s="26" t="s">
        <v>80</v>
      </c>
      <c r="B41" s="26"/>
      <c r="C41" s="26"/>
      <c r="D41" s="26"/>
      <c r="E41" s="26"/>
      <c r="F41" s="26" t="s">
        <v>99</v>
      </c>
      <c r="G41" s="26" t="s">
        <v>31</v>
      </c>
      <c r="H41" s="39">
        <v>0</v>
      </c>
      <c r="I41" s="49">
        <f t="shared" si="3"/>
        <v>0</v>
      </c>
      <c r="J41" s="39" t="s">
        <v>44</v>
      </c>
      <c r="K41" s="39"/>
      <c r="L41" s="30"/>
      <c r="M41" s="30"/>
      <c r="N41" s="27" t="s">
        <v>10</v>
      </c>
      <c r="O41" s="28">
        <v>-4</v>
      </c>
      <c r="P41" s="28">
        <v>1716</v>
      </c>
      <c r="Q41" s="27">
        <v>2011</v>
      </c>
      <c r="R41" s="46">
        <f>S41/100</f>
        <v>4.0999999999999995E-3</v>
      </c>
      <c r="S41" s="30">
        <v>0.41</v>
      </c>
      <c r="T41" s="123" t="s">
        <v>8</v>
      </c>
      <c r="U41" s="29" t="s">
        <v>8</v>
      </c>
      <c r="V41" s="29" t="s">
        <v>8</v>
      </c>
      <c r="W41" s="76" t="s">
        <v>17</v>
      </c>
      <c r="X41" s="125" t="s">
        <v>161</v>
      </c>
      <c r="Y41" s="8"/>
    </row>
    <row r="42" spans="1:25" ht="41.25" customHeight="1" outlineLevel="2" x14ac:dyDescent="0.2">
      <c r="A42" s="26" t="s">
        <v>97</v>
      </c>
      <c r="B42" s="26"/>
      <c r="C42" s="26"/>
      <c r="D42" s="26"/>
      <c r="E42" s="26"/>
      <c r="F42" s="26" t="s">
        <v>98</v>
      </c>
      <c r="G42" s="26" t="s">
        <v>102</v>
      </c>
      <c r="H42" s="39">
        <v>0</v>
      </c>
      <c r="I42" s="49">
        <f t="shared" si="3"/>
        <v>0</v>
      </c>
      <c r="J42" s="39" t="s">
        <v>44</v>
      </c>
      <c r="K42" s="39"/>
      <c r="L42" s="30"/>
      <c r="M42" s="30"/>
      <c r="N42" s="27" t="s">
        <v>10</v>
      </c>
      <c r="O42" s="28">
        <v>-4</v>
      </c>
      <c r="P42" s="28">
        <v>1716</v>
      </c>
      <c r="Q42" s="27">
        <v>2011</v>
      </c>
      <c r="R42" s="46">
        <f>S42/100</f>
        <v>1.52E-2</v>
      </c>
      <c r="S42" s="30">
        <v>1.52</v>
      </c>
      <c r="T42" s="123" t="s">
        <v>8</v>
      </c>
      <c r="U42" s="29" t="s">
        <v>8</v>
      </c>
      <c r="V42" s="29" t="s">
        <v>8</v>
      </c>
      <c r="W42" s="76" t="s">
        <v>17</v>
      </c>
      <c r="Y42" s="8"/>
    </row>
    <row r="43" spans="1:25" ht="25.5" x14ac:dyDescent="0.2">
      <c r="A43" s="26" t="s">
        <v>108</v>
      </c>
      <c r="B43" s="26"/>
      <c r="C43" s="26"/>
      <c r="D43" s="26"/>
      <c r="E43" s="26"/>
      <c r="F43" s="26"/>
      <c r="G43" s="26" t="s">
        <v>109</v>
      </c>
      <c r="H43" s="39"/>
      <c r="I43" s="49"/>
      <c r="J43" s="39"/>
      <c r="K43" s="39"/>
      <c r="L43" s="30"/>
      <c r="M43" s="30"/>
      <c r="N43" s="27" t="s">
        <v>10</v>
      </c>
      <c r="O43" s="28"/>
      <c r="P43" s="28"/>
      <c r="Q43" s="27"/>
      <c r="R43" s="46">
        <f>S43/100</f>
        <v>9.3000000000000013E-2</v>
      </c>
      <c r="S43" s="128">
        <v>9.3000000000000007</v>
      </c>
      <c r="T43" s="122"/>
      <c r="U43" s="29"/>
      <c r="V43" s="29"/>
      <c r="W43" s="76" t="s">
        <v>17</v>
      </c>
    </row>
    <row r="44" spans="1:25" ht="14.25" hidden="1" x14ac:dyDescent="0.2">
      <c r="A44" s="94" t="s">
        <v>88</v>
      </c>
      <c r="B44" s="79" t="s">
        <v>89</v>
      </c>
      <c r="F44" s="79" t="s">
        <v>92</v>
      </c>
    </row>
    <row r="45" spans="1:25" hidden="1" x14ac:dyDescent="0.2">
      <c r="A45" s="94" t="s">
        <v>90</v>
      </c>
      <c r="F45" s="1" t="s">
        <v>91</v>
      </c>
    </row>
    <row r="46" spans="1:25" ht="25.5" hidden="1" x14ac:dyDescent="0.2">
      <c r="A46" s="100" t="s">
        <v>95</v>
      </c>
      <c r="F46" s="103" t="s">
        <v>96</v>
      </c>
    </row>
    <row r="47" spans="1:25" ht="41.25" customHeight="1" x14ac:dyDescent="0.2">
      <c r="A47" s="82"/>
      <c r="B47" s="81"/>
      <c r="C47" s="144" t="s">
        <v>57</v>
      </c>
      <c r="D47" s="145"/>
      <c r="E47" s="145"/>
      <c r="F47" s="56"/>
      <c r="G47" s="56"/>
      <c r="H47" s="57"/>
      <c r="I47" s="58"/>
      <c r="J47" s="59"/>
      <c r="K47" s="59"/>
      <c r="L47" s="60"/>
      <c r="M47" s="60"/>
      <c r="N47" s="61"/>
      <c r="O47" s="62"/>
      <c r="P47" s="62"/>
      <c r="Q47" s="61"/>
      <c r="R47" s="63"/>
      <c r="S47" s="64"/>
      <c r="T47" s="65"/>
      <c r="U47" s="65"/>
      <c r="V47" s="65"/>
      <c r="W47" s="78"/>
      <c r="X47" s="112"/>
      <c r="Y47" s="8"/>
    </row>
    <row r="48" spans="1:25" ht="41.25" customHeight="1" x14ac:dyDescent="0.2">
      <c r="A48" s="56"/>
    </row>
    <row r="49" spans="1:6" x14ac:dyDescent="0.2">
      <c r="A49" s="80"/>
    </row>
    <row r="51" spans="1:6" x14ac:dyDescent="0.2">
      <c r="A51" s="80"/>
      <c r="F51" s="80"/>
    </row>
  </sheetData>
  <mergeCells count="16">
    <mergeCell ref="X35:X36"/>
    <mergeCell ref="S1:W1"/>
    <mergeCell ref="C47:E47"/>
    <mergeCell ref="H1:H2"/>
    <mergeCell ref="I1:I2"/>
    <mergeCell ref="J1:J2"/>
    <mergeCell ref="L1:L2"/>
    <mergeCell ref="N1:N2"/>
    <mergeCell ref="R1:R2"/>
    <mergeCell ref="G1:G2"/>
    <mergeCell ref="K1:K2"/>
    <mergeCell ref="A1:A2"/>
    <mergeCell ref="B1:B2"/>
    <mergeCell ref="C1:D2"/>
    <mergeCell ref="E1:E2"/>
    <mergeCell ref="F1:F2"/>
  </mergeCells>
  <pageMargins left="0.70866141732283472" right="0.70866141732283472" top="0.78740157480314965" bottom="0.78740157480314965" header="0.31496062992125984" footer="0.31496062992125984"/>
  <pageSetup paperSize="8" scale="43" orientation="portrait" r:id="rId1"/>
  <headerFooter>
    <oddHeader>&amp;Cdegewo-Konzernstruktur
(Stand: 17. November 2025)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2025_11</vt:lpstr>
      <vt:lpstr>'2025_11'!Druckbereich</vt:lpstr>
    </vt:vector>
  </TitlesOfParts>
  <Company>DEGEWO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niemack</dc:creator>
  <cp:lastModifiedBy>Wehbe, Lisa</cp:lastModifiedBy>
  <cp:lastPrinted>2025-03-25T17:03:19Z</cp:lastPrinted>
  <dcterms:created xsi:type="dcterms:W3CDTF">2012-03-08T10:37:13Z</dcterms:created>
  <dcterms:modified xsi:type="dcterms:W3CDTF">2025-11-13T12:25:18Z</dcterms:modified>
</cp:coreProperties>
</file>